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xml"/>
  <Override PartName="/xl/charts/chart17.xml" ContentType="application/vnd.openxmlformats-officedocument.drawingml.chart+xml"/>
  <Override PartName="/xl/drawings/drawing11.xml" ContentType="application/vnd.openxmlformats-officedocument.drawingml.chartshapes+xml"/>
  <Override PartName="/xl/charts/chart1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ojtechova\agenda_pracovna\spravy_o_soc_situacii_SR\SoSS_2024\soss_2024_na_web\"/>
    </mc:Choice>
  </mc:AlternateContent>
  <bookViews>
    <workbookView xWindow="0" yWindow="0" windowWidth="15320" windowHeight="13520" tabRatio="927"/>
  </bookViews>
  <sheets>
    <sheet name="OBSAH" sheetId="1" r:id="rId1"/>
    <sheet name="K1.1 Vývoj HDP" sheetId="11" r:id="rId2"/>
    <sheet name="K1.2 Demografické ukazovatele" sheetId="9" r:id="rId3"/>
    <sheet name="Príloha ku kapitole 1" sheetId="10" r:id="rId4"/>
    <sheet name="K2.1.1 Ekon.aktiv.obyvateľstva" sheetId="33" r:id="rId5"/>
    <sheet name="K2.1.2.1 Zamestnanosť - SP" sheetId="31" r:id="rId6"/>
    <sheet name="K2.1.2.2 Zamestnanosť - ŠÚSR" sheetId="35" r:id="rId7"/>
    <sheet name="K2.1.3 Voľné prac. miesta" sheetId="16" r:id="rId8"/>
    <sheet name="K2.1.4.1 Nezamestnanosť ÚPSVR" sheetId="41" r:id="rId9"/>
    <sheet name="K2.1.4.1 Štruktúra VPM - ÚPSVR" sheetId="23" r:id="rId10"/>
    <sheet name="K2.1.4.2 Nezamestnanosť VZPS" sheetId="25" r:id="rId11"/>
    <sheet name="K2.2.1 Mzdy" sheetId="26" r:id="rId12"/>
    <sheet name="K2.2.3 Úplné náklady práce" sheetId="28" r:id="rId13"/>
    <sheet name="K2.3 Sociálna ekonomika" sheetId="40" r:id="rId14"/>
    <sheet name="Príloha ku kapitole 2 - 1. časť" sheetId="30" r:id="rId15"/>
    <sheet name="Príloha ku kapitole 2 - časť 2." sheetId="34" r:id="rId16"/>
    <sheet name="Príloha ku kapitole 2 - časť 3." sheetId="39" r:id="rId17"/>
  </sheets>
  <definedNames>
    <definedName name="_xlnm._FilterDatabase" localSheetId="0" hidden="1">OBSAH!$A$3:$E$77</definedName>
    <definedName name="_Toc313879678" localSheetId="14">'Príloha ku kapitole 2 - 1. časť'!#REF!</definedName>
    <definedName name="_Toc313879678" localSheetId="16">'Príloha ku kapitole 2 - časť 3.'!#REF!</definedName>
    <definedName name="_Toc325438292" localSheetId="0">OBSAH!#REF!</definedName>
    <definedName name="_Toc356482632" localSheetId="7">'K2.1.3 Voľné prac. miesta'!#REF!</definedName>
    <definedName name="_Toc514828134" localSheetId="0">OBSAH!$A$81</definedName>
    <definedName name="_Toc514828152" localSheetId="0">OBSAH!#REF!</definedName>
    <definedName name="_Toc514828180" localSheetId="0">OBSAH!#REF!</definedName>
    <definedName name="_Toc72749740" localSheetId="0">OBSAH!$C$52</definedName>
    <definedName name="_Toc72749748" localSheetId="0">OBSAH!#REF!</definedName>
    <definedName name="OLE_LINK1" localSheetId="14">'Príloha ku kapitole 2 - 1. časť'!#REF!</definedName>
    <definedName name="OLE_LINK1" localSheetId="16">'Príloha ku kapitole 2 - časť 3.'!#REF!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5" i="41" l="1"/>
  <c r="E164" i="41"/>
  <c r="E163" i="41"/>
  <c r="E162" i="41"/>
  <c r="E161" i="41"/>
  <c r="E160" i="41"/>
  <c r="E158" i="41"/>
  <c r="N36" i="41" l="1"/>
  <c r="O36" i="41"/>
  <c r="P36" i="41"/>
  <c r="Q36" i="41"/>
  <c r="N76" i="41"/>
  <c r="O76" i="41"/>
  <c r="P76" i="41"/>
  <c r="Q76" i="41"/>
  <c r="T84" i="41"/>
  <c r="Q95" i="41" s="1"/>
  <c r="T85" i="41"/>
  <c r="N96" i="41" s="1"/>
  <c r="T86" i="41"/>
  <c r="N97" i="41" s="1"/>
  <c r="T87" i="41"/>
  <c r="T88" i="41"/>
  <c r="T89" i="41"/>
  <c r="O100" i="41" s="1"/>
  <c r="T90" i="41"/>
  <c r="T91" i="41"/>
  <c r="T92" i="41"/>
  <c r="P103" i="41" s="1"/>
  <c r="Q96" i="41"/>
  <c r="R96" i="41"/>
  <c r="N98" i="41"/>
  <c r="O98" i="41"/>
  <c r="P98" i="41"/>
  <c r="Q98" i="41"/>
  <c r="R98" i="41"/>
  <c r="N99" i="41"/>
  <c r="O99" i="41"/>
  <c r="P99" i="41"/>
  <c r="Q99" i="41"/>
  <c r="R99" i="41"/>
  <c r="N100" i="41"/>
  <c r="Q100" i="41"/>
  <c r="R100" i="41"/>
  <c r="N101" i="41"/>
  <c r="O101" i="41"/>
  <c r="P101" i="41"/>
  <c r="Q101" i="41"/>
  <c r="R101" i="41"/>
  <c r="N102" i="41"/>
  <c r="O102" i="41"/>
  <c r="P102" i="41"/>
  <c r="Q102" i="41"/>
  <c r="R102" i="41"/>
  <c r="N103" i="41"/>
  <c r="O103" i="41"/>
  <c r="O104" i="41" l="1"/>
  <c r="N104" i="41"/>
  <c r="P104" i="41"/>
  <c r="P96" i="41"/>
  <c r="O96" i="41"/>
  <c r="R95" i="41"/>
  <c r="P95" i="41"/>
  <c r="O95" i="41"/>
  <c r="N95" i="41"/>
  <c r="R97" i="41"/>
  <c r="Q97" i="41"/>
  <c r="R103" i="41"/>
  <c r="P97" i="41"/>
  <c r="Q103" i="41"/>
  <c r="Q104" i="41" s="1"/>
  <c r="P100" i="41"/>
  <c r="O97" i="41"/>
  <c r="R104" i="41" l="1"/>
  <c r="O14" i="33" l="1"/>
  <c r="O13" i="33"/>
  <c r="O12" i="33"/>
  <c r="O11" i="33"/>
  <c r="O10" i="33"/>
  <c r="P12" i="33" l="1"/>
  <c r="P10" i="33"/>
  <c r="Q13" i="33"/>
  <c r="Q11" i="33"/>
  <c r="Q12" i="33"/>
  <c r="R12" i="33"/>
  <c r="R10" i="33"/>
  <c r="Q10" i="33"/>
  <c r="Q14" i="33" l="1"/>
</calcChain>
</file>

<file path=xl/sharedStrings.xml><?xml version="1.0" encoding="utf-8"?>
<sst xmlns="http://schemas.openxmlformats.org/spreadsheetml/2006/main" count="2435" uniqueCount="1373">
  <si>
    <t>Rok</t>
  </si>
  <si>
    <t>Živonarodení</t>
  </si>
  <si>
    <t>Zomretí</t>
  </si>
  <si>
    <t>Prirodzený prírastok</t>
  </si>
  <si>
    <t>Migračné saldo</t>
  </si>
  <si>
    <t>Celkový prírastok</t>
  </si>
  <si>
    <t>Zdroj: ŠÚ SR</t>
  </si>
  <si>
    <t>Veková skupina</t>
  </si>
  <si>
    <t>Spolu</t>
  </si>
  <si>
    <t>Muži</t>
  </si>
  <si>
    <t>Ženy</t>
  </si>
  <si>
    <t>15 – 19 rokov</t>
  </si>
  <si>
    <t>20 – 24 rokov</t>
  </si>
  <si>
    <t>25 – 29 rokov</t>
  </si>
  <si>
    <t>30 – 34 rokov</t>
  </si>
  <si>
    <t>35 – 39 rokov</t>
  </si>
  <si>
    <t>40 – 44 rokov</t>
  </si>
  <si>
    <t>45 – 49 rokov</t>
  </si>
  <si>
    <t>50 – 54 rokov</t>
  </si>
  <si>
    <t>55 – 59 rokov</t>
  </si>
  <si>
    <t>60 – 64 rokov</t>
  </si>
  <si>
    <t>Zdroj: ŠÚ SR, VZPS</t>
  </si>
  <si>
    <t>Ukazovateľ</t>
  </si>
  <si>
    <t xml:space="preserve">Merná jednotka </t>
  </si>
  <si>
    <t>mld. €</t>
  </si>
  <si>
    <t>%</t>
  </si>
  <si>
    <t xml:space="preserve">Počet pracujúcich </t>
  </si>
  <si>
    <t>tis. osôb</t>
  </si>
  <si>
    <t xml:space="preserve">Počet nezamestnaných </t>
  </si>
  <si>
    <t xml:space="preserve">Miera nezamestnanosti </t>
  </si>
  <si>
    <t>ZAMESTNANOSŤ</t>
  </si>
  <si>
    <t xml:space="preserve">Priemerný počet zamestnaných osôb </t>
  </si>
  <si>
    <t>PRIEMERNÁ MESAČNÁ MZDA</t>
  </si>
  <si>
    <t>€</t>
  </si>
  <si>
    <t>Tabuľka 2 Indexy spotrebiteľských cien</t>
  </si>
  <si>
    <t>Rovnaké obdobie predchádzajúceho roka = 100</t>
  </si>
  <si>
    <t>Odbory COICOP</t>
  </si>
  <si>
    <t>marec</t>
  </si>
  <si>
    <t>jún</t>
  </si>
  <si>
    <t>september</t>
  </si>
  <si>
    <t>december</t>
  </si>
  <si>
    <t>rok</t>
  </si>
  <si>
    <t xml:space="preserve"> Úhrn za SR</t>
  </si>
  <si>
    <t>1 000,000</t>
  </si>
  <si>
    <t xml:space="preserve"> v tom:</t>
  </si>
  <si>
    <t xml:space="preserve"> Potraviny a nealkoholické nápoje</t>
  </si>
  <si>
    <t xml:space="preserve"> Alkoholické nápoje a tabak </t>
  </si>
  <si>
    <t xml:space="preserve"> Odevy a obuv</t>
  </si>
  <si>
    <t xml:space="preserve"> Doprava</t>
  </si>
  <si>
    <t xml:space="preserve"> Rekreácia a kultúra</t>
  </si>
  <si>
    <t xml:space="preserve"> Vzdelávanie</t>
  </si>
  <si>
    <t>Tabuľka 3 Výstavba a úbytok bytov</t>
  </si>
  <si>
    <t>Počet bytov</t>
  </si>
  <si>
    <t>Úbytok bytov</t>
  </si>
  <si>
    <t>spolu</t>
  </si>
  <si>
    <t>a)</t>
  </si>
  <si>
    <t>b)</t>
  </si>
  <si>
    <t>-</t>
  </si>
  <si>
    <t>a) počet</t>
  </si>
  <si>
    <t>b) indexy, rovnaké obdobie predchádzajúceho roka = 100</t>
  </si>
  <si>
    <t>Tabuľka 4 Počet obyvateľov SR podľa regiónov</t>
  </si>
  <si>
    <t>Bratislavský kraj</t>
  </si>
  <si>
    <t>Trnavský kraj</t>
  </si>
  <si>
    <t>Trenčiansky kraj</t>
  </si>
  <si>
    <t>Nitriansky kraj</t>
  </si>
  <si>
    <t>Žilinský kraj</t>
  </si>
  <si>
    <t>Banskobystrický kraj</t>
  </si>
  <si>
    <t>Prešovský kraj</t>
  </si>
  <si>
    <t>Košický kraj</t>
  </si>
  <si>
    <t>Slovenská republika</t>
  </si>
  <si>
    <t>0 rokov</t>
  </si>
  <si>
    <t>1 rok</t>
  </si>
  <si>
    <t>2 roky</t>
  </si>
  <si>
    <t>3 roky</t>
  </si>
  <si>
    <t>4 roky</t>
  </si>
  <si>
    <t>5 rokov</t>
  </si>
  <si>
    <t>6 rokov</t>
  </si>
  <si>
    <t>7 rokov</t>
  </si>
  <si>
    <t>8 rokov</t>
  </si>
  <si>
    <t>9 rokov</t>
  </si>
  <si>
    <t>10 rokov</t>
  </si>
  <si>
    <t>11 rokov</t>
  </si>
  <si>
    <t>12 rokov</t>
  </si>
  <si>
    <t>13 rokov</t>
  </si>
  <si>
    <t>14 rokov</t>
  </si>
  <si>
    <t>15 rokov</t>
  </si>
  <si>
    <t>16 rokov</t>
  </si>
  <si>
    <t>17 rokov</t>
  </si>
  <si>
    <t>18 rokov</t>
  </si>
  <si>
    <t>19 rokov</t>
  </si>
  <si>
    <t>20 rokov</t>
  </si>
  <si>
    <t>21 rokov</t>
  </si>
  <si>
    <t>22 rokov</t>
  </si>
  <si>
    <t>23 rokov</t>
  </si>
  <si>
    <t>24 rokov</t>
  </si>
  <si>
    <t>25 rokov</t>
  </si>
  <si>
    <t>26 rokov</t>
  </si>
  <si>
    <t>27 rokov</t>
  </si>
  <si>
    <t>28 rokov</t>
  </si>
  <si>
    <t>29 rokov</t>
  </si>
  <si>
    <t>30 rokov</t>
  </si>
  <si>
    <t>31 rokov</t>
  </si>
  <si>
    <t>32 rokov</t>
  </si>
  <si>
    <t>33 rokov</t>
  </si>
  <si>
    <t>34 rokov</t>
  </si>
  <si>
    <t>35 rokov</t>
  </si>
  <si>
    <t>36 rokov</t>
  </si>
  <si>
    <t>37 rokov</t>
  </si>
  <si>
    <t>38 rokov</t>
  </si>
  <si>
    <t>39 rokov</t>
  </si>
  <si>
    <t>40 rokov</t>
  </si>
  <si>
    <t>41 rokov</t>
  </si>
  <si>
    <t>42 rokov</t>
  </si>
  <si>
    <t>43 rokov</t>
  </si>
  <si>
    <t>44 rokov</t>
  </si>
  <si>
    <t>45 rokov</t>
  </si>
  <si>
    <t>46 rokov</t>
  </si>
  <si>
    <t>47 rokov</t>
  </si>
  <si>
    <t>48 rokov</t>
  </si>
  <si>
    <t>49 rokov</t>
  </si>
  <si>
    <t>50 rokov</t>
  </si>
  <si>
    <t>51 rokov</t>
  </si>
  <si>
    <t>52 rokov</t>
  </si>
  <si>
    <t>53 rokov</t>
  </si>
  <si>
    <t>54 rokov</t>
  </si>
  <si>
    <t>55 rokov</t>
  </si>
  <si>
    <t>56 rokov</t>
  </si>
  <si>
    <t>57 rokov</t>
  </si>
  <si>
    <t>58 rokov</t>
  </si>
  <si>
    <t>59 rokov</t>
  </si>
  <si>
    <t>60 rokov</t>
  </si>
  <si>
    <t>61 rokov</t>
  </si>
  <si>
    <t>62 rokov</t>
  </si>
  <si>
    <t>63 rokov</t>
  </si>
  <si>
    <t>64 rokov</t>
  </si>
  <si>
    <t>65 rokov</t>
  </si>
  <si>
    <t>66 rokov</t>
  </si>
  <si>
    <t>67 rokov</t>
  </si>
  <si>
    <t>68 rokov</t>
  </si>
  <si>
    <t>69 rokov</t>
  </si>
  <si>
    <t>70 rokov</t>
  </si>
  <si>
    <t>71 rokov</t>
  </si>
  <si>
    <t>72 rokov</t>
  </si>
  <si>
    <t>73 rokov</t>
  </si>
  <si>
    <t>74 rokov</t>
  </si>
  <si>
    <t>75 rokov</t>
  </si>
  <si>
    <t>76 rokov</t>
  </si>
  <si>
    <t>77 rokov</t>
  </si>
  <si>
    <t>78 rokov</t>
  </si>
  <si>
    <t>79 rokov</t>
  </si>
  <si>
    <t>80 rokov</t>
  </si>
  <si>
    <t>81 rokov</t>
  </si>
  <si>
    <t>82 rokov</t>
  </si>
  <si>
    <t>83 rokov</t>
  </si>
  <si>
    <t>84 rokov</t>
  </si>
  <si>
    <t>85 rokov</t>
  </si>
  <si>
    <t>86 rokov</t>
  </si>
  <si>
    <t>87 rokov</t>
  </si>
  <si>
    <t>88 rokov</t>
  </si>
  <si>
    <t>89 rokov</t>
  </si>
  <si>
    <t>90 rokov</t>
  </si>
  <si>
    <t>91 rokov</t>
  </si>
  <si>
    <t>92 rokov</t>
  </si>
  <si>
    <t>93 rokov</t>
  </si>
  <si>
    <t>94 rokov</t>
  </si>
  <si>
    <t>95 rokov</t>
  </si>
  <si>
    <t>96 rokov</t>
  </si>
  <si>
    <t>97 rokov</t>
  </si>
  <si>
    <t>98 rokov</t>
  </si>
  <si>
    <t>99 rokov</t>
  </si>
  <si>
    <t>100+ rokov</t>
  </si>
  <si>
    <t>Príloha ku kapitole 1</t>
  </si>
  <si>
    <t>Ekonomicky aktívne obyvateľstvo (v tis.)</t>
  </si>
  <si>
    <t>pracujúci (v tis.)</t>
  </si>
  <si>
    <t>pracujúci</t>
  </si>
  <si>
    <t>nezamestnaní (v tis.)</t>
  </si>
  <si>
    <t>nezamestnaní</t>
  </si>
  <si>
    <t>Ekonomicky neaktívne obyvateľstvo od 15 rokov (v tis.)</t>
  </si>
  <si>
    <t>študenti, učni</t>
  </si>
  <si>
    <t>študenti (v tis.)</t>
  </si>
  <si>
    <t>dôchodcovia</t>
  </si>
  <si>
    <t>dôchodcovia (starobní, invalidní) (v tis.)</t>
  </si>
  <si>
    <t>ostatní</t>
  </si>
  <si>
    <t>v tis. osobách</t>
  </si>
  <si>
    <t>v %</t>
  </si>
  <si>
    <t>v tis. osobách</t>
  </si>
  <si>
    <t>v p. b.</t>
  </si>
  <si>
    <t>v tom veková skupina:</t>
  </si>
  <si>
    <t>Kraj</t>
  </si>
  <si>
    <t>Ekonomicky aktívne obyvateľstvo spolu v tis. osobách</t>
  </si>
  <si>
    <t>Miera zamestnanosti vo veku 20-64 rokov v %</t>
  </si>
  <si>
    <t>Miera nezamestnanosti spolu v %</t>
  </si>
  <si>
    <t>z toho pracujúci</t>
  </si>
  <si>
    <t>z toho nezamestnaní</t>
  </si>
  <si>
    <t>SR spolu</t>
  </si>
  <si>
    <t>Bratislavský</t>
  </si>
  <si>
    <t>Trnavský</t>
  </si>
  <si>
    <t>Trenčiansky</t>
  </si>
  <si>
    <t>Nitriansky</t>
  </si>
  <si>
    <t>Žilinský</t>
  </si>
  <si>
    <t>Banskobystrický</t>
  </si>
  <si>
    <t>Prešovský</t>
  </si>
  <si>
    <t>Košický</t>
  </si>
  <si>
    <t>Ekonomicky aktívne obyvateľstvo 15+ (v tis. osobách)</t>
  </si>
  <si>
    <t>v tom</t>
  </si>
  <si>
    <t>Zdroj: Sociálna poisťovňa</t>
  </si>
  <si>
    <t>január</t>
  </si>
  <si>
    <t>február</t>
  </si>
  <si>
    <t>apríl</t>
  </si>
  <si>
    <t>máj</t>
  </si>
  <si>
    <t>júl</t>
  </si>
  <si>
    <t>august</t>
  </si>
  <si>
    <t>október</t>
  </si>
  <si>
    <t>november</t>
  </si>
  <si>
    <t>Počet pracujúcich</t>
  </si>
  <si>
    <t>(v tis. osôb)</t>
  </si>
  <si>
    <t>Podiel na SR</t>
  </si>
  <si>
    <t>(v %)</t>
  </si>
  <si>
    <t>Index</t>
  </si>
  <si>
    <t>v tom veková skupina:</t>
  </si>
  <si>
    <t>(v %)</t>
  </si>
  <si>
    <t>v tom vzdelanie:</t>
  </si>
  <si>
    <t>Základné</t>
  </si>
  <si>
    <t>Stredné odborné (učňovské) bez maturity</t>
  </si>
  <si>
    <t>Úplné stredné odborné (učňovské) s maturitou</t>
  </si>
  <si>
    <t>Úplné stredné všeobecné s maturitou</t>
  </si>
  <si>
    <t>Úplné stredné odborné s maturitou</t>
  </si>
  <si>
    <t>Vyššie odborné</t>
  </si>
  <si>
    <t>Vysokoškolské</t>
  </si>
  <si>
    <t>v tom:</t>
  </si>
  <si>
    <t>Podiel pracujúcich v zahraničí na celkovej zamestnanosti SR, resp. kraja (v %)</t>
  </si>
  <si>
    <t>(v p. b.)</t>
  </si>
  <si>
    <t>Počet zamestnancov</t>
  </si>
  <si>
    <t>Osoby</t>
  </si>
  <si>
    <t>Podiel v %</t>
  </si>
  <si>
    <t>0 – 19</t>
  </si>
  <si>
    <t>20 – 49</t>
  </si>
  <si>
    <t>50 – 249</t>
  </si>
  <si>
    <t>250 – 499</t>
  </si>
  <si>
    <t>500 – 999</t>
  </si>
  <si>
    <t>1 000 a viac</t>
  </si>
  <si>
    <t>Živnostníci* (odhad)</t>
  </si>
  <si>
    <t>*vrátane zamestnancov u živnostníkov</t>
  </si>
  <si>
    <t>Voľné pracovné miesta</t>
  </si>
  <si>
    <t>Zdroj: ÚPSVR</t>
  </si>
  <si>
    <t>Slovensko</t>
  </si>
  <si>
    <t>st. 10 a 11</t>
  </si>
  <si>
    <t>st. 12 a 13</t>
  </si>
  <si>
    <t>st. 15</t>
  </si>
  <si>
    <t>st. 14 a 16</t>
  </si>
  <si>
    <t>st. 17, 18 a 19</t>
  </si>
  <si>
    <t>st. 14</t>
  </si>
  <si>
    <t>SR</t>
  </si>
  <si>
    <t>10-12 mes.</t>
  </si>
  <si>
    <t>13-18 mes.</t>
  </si>
  <si>
    <t>19-24 mes.</t>
  </si>
  <si>
    <t>25-30 mes.</t>
  </si>
  <si>
    <t>31-36 mes.</t>
  </si>
  <si>
    <t>43-48 mes.</t>
  </si>
  <si>
    <t>st. 10</t>
  </si>
  <si>
    <t>st. 11</t>
  </si>
  <si>
    <t>st. 12</t>
  </si>
  <si>
    <t>st. 13</t>
  </si>
  <si>
    <t>st. 16</t>
  </si>
  <si>
    <t>st. 17</t>
  </si>
  <si>
    <t>st. 18</t>
  </si>
  <si>
    <t>st. 19</t>
  </si>
  <si>
    <t>nezistené</t>
  </si>
  <si>
    <t>ISCO 0</t>
  </si>
  <si>
    <t>ISCO 1</t>
  </si>
  <si>
    <t>ISCO 2</t>
  </si>
  <si>
    <t>ISCO 3</t>
  </si>
  <si>
    <t>ISCO 4</t>
  </si>
  <si>
    <t>ISCO 5</t>
  </si>
  <si>
    <t>ISCO 6</t>
  </si>
  <si>
    <t>ISCO 7</t>
  </si>
  <si>
    <t>ISCO 8</t>
  </si>
  <si>
    <t>ISCO 9</t>
  </si>
  <si>
    <t>10 - Neukončené základné vzdelanie</t>
  </si>
  <si>
    <t>11 - Základné vzdelanie</t>
  </si>
  <si>
    <t>12 - Nižšie stredné odborné vzdelanie</t>
  </si>
  <si>
    <t>13 - Stredné odborné vzdelanie</t>
  </si>
  <si>
    <t>14 - Úplné stredné odborné vzdelanie</t>
  </si>
  <si>
    <t>15 - Úplné stredné všeobecné vzdelanie</t>
  </si>
  <si>
    <t>16 - Vyššie odborné vzdelanie</t>
  </si>
  <si>
    <t>17 - Vysokoškolské vzdelanie prvého stupňa</t>
  </si>
  <si>
    <t>18 - Vysokoškolské vzdelanie druhého stupňa</t>
  </si>
  <si>
    <t>19 - Vysokoškolské vzdelanie tretieho stupňa</t>
  </si>
  <si>
    <t>N/A - neurčené</t>
  </si>
  <si>
    <t>stupeň vzdelania</t>
  </si>
  <si>
    <t>Zákonodarcovia, riadiaci pracovníci</t>
  </si>
  <si>
    <t>Špecialisti</t>
  </si>
  <si>
    <t>Technici a odborní pracovníci</t>
  </si>
  <si>
    <t>Administratívni pracovníci</t>
  </si>
  <si>
    <t>Pracovníci v službách a obchode</t>
  </si>
  <si>
    <t>Kvalifikovaní pracovníci v poľnohospodárstve, lesníctve a rybárstve</t>
  </si>
  <si>
    <t>Kvalifikovaní pracovníci a remeselníci</t>
  </si>
  <si>
    <t>Operátori a montéri strojov a zariadení</t>
  </si>
  <si>
    <t>Pomocní a nekvalifikovaní pracovníci</t>
  </si>
  <si>
    <t>Príslušníci ozbrojených síl</t>
  </si>
  <si>
    <t>Znevýhodnení uchádzači o zamestnanie</t>
  </si>
  <si>
    <t>medziročný rast/pokles (p. b.)</t>
  </si>
  <si>
    <t>Absolventi škôl</t>
  </si>
  <si>
    <t>UoZ starší ako 50 rokov</t>
  </si>
  <si>
    <t>Dlhodobo nezamestnaní občania</t>
  </si>
  <si>
    <t>UoZ, ktorí 12 mesiacov pred zaradením nemali pravidelne platené zamestnanie</t>
  </si>
  <si>
    <t>UoZ so zdravotným postihnutím</t>
  </si>
  <si>
    <t>Nezamestnaní</t>
  </si>
  <si>
    <t>Miera nezamestnanosti</t>
  </si>
  <si>
    <t>v tis. osôb</t>
  </si>
  <si>
    <t>Podiel</t>
  </si>
  <si>
    <t>na SR (v %)</t>
  </si>
  <si>
    <t>v %</t>
  </si>
  <si>
    <t>Zmena oproti</t>
  </si>
  <si>
    <t>Trvanie nezamestnanosti</t>
  </si>
  <si>
    <t>Podiel z celkového počtu nezamestnaných (v %)</t>
  </si>
  <si>
    <t>2008</t>
  </si>
  <si>
    <t>2009</t>
  </si>
  <si>
    <t>2010</t>
  </si>
  <si>
    <t>2011</t>
  </si>
  <si>
    <t>2012</t>
  </si>
  <si>
    <t>2013</t>
  </si>
  <si>
    <t>2014</t>
  </si>
  <si>
    <t>2015</t>
  </si>
  <si>
    <t>2016</t>
  </si>
  <si>
    <t>zo štvrťročného štatistického výkazníctva, bez odhadu podnikateľských príjmov, od roku 2006 vrátane príjmov ozbrojených zložiek</t>
  </si>
  <si>
    <t>1. Mzdy</t>
  </si>
  <si>
    <t>2. Náhrady mzdy</t>
  </si>
  <si>
    <t>3. Platby do programu sporenia</t>
  </si>
  <si>
    <t>5. Peňažné plnenia zo zisku po zdanení</t>
  </si>
  <si>
    <t>6. Ostatné priame náklady zamestnancom</t>
  </si>
  <si>
    <t>7. Odmeny učňom</t>
  </si>
  <si>
    <t>10. Sociálne dávky</t>
  </si>
  <si>
    <t>12. Sociálne výhody</t>
  </si>
  <si>
    <t>13. Náklady na školenie zamestnancov</t>
  </si>
  <si>
    <t>14. Poplatky a sankcie súvisiace so mzdami</t>
  </si>
  <si>
    <t>15. Ostatné nepriame náklady práce</t>
  </si>
  <si>
    <t>A Poľnohospodárstvo, lesníctvo a rybolov</t>
  </si>
  <si>
    <t>B,C,D,E Priemysel spolu</t>
  </si>
  <si>
    <t>C Priemyselná výroba</t>
  </si>
  <si>
    <t>F Stavebníctvo</t>
  </si>
  <si>
    <t>G Veľkoobchod a maloobchod; oprava motorových vozidiel a motocyklov</t>
  </si>
  <si>
    <t>H Doprava a skladovanie</t>
  </si>
  <si>
    <t>I Ubytovacie a stravovacie služby</t>
  </si>
  <si>
    <t>J Informácie a komunikácia</t>
  </si>
  <si>
    <t>K Finančné a poisťovacie činnosti</t>
  </si>
  <si>
    <t>L Činnosti v oblasti nehnuteľností</t>
  </si>
  <si>
    <t>M Odborné, vedecké a technické činnosti</t>
  </si>
  <si>
    <t>N Administratívne a podporné služby</t>
  </si>
  <si>
    <t>O Verejná správa a obrana; povinné sociálne zabezpečenie</t>
  </si>
  <si>
    <t>P Vzdelávanie</t>
  </si>
  <si>
    <t>Q Zdravotníctvo a sociálna pomoc</t>
  </si>
  <si>
    <t>R Umenie, zábava a rekreácia</t>
  </si>
  <si>
    <t>S Ostatné činnosti</t>
  </si>
  <si>
    <t>Hospodárstvo spolu</t>
  </si>
  <si>
    <t>(v €)</t>
  </si>
  <si>
    <t>Druh nákladov</t>
  </si>
  <si>
    <t>Náklady práce spolu</t>
  </si>
  <si>
    <t>z toho náklady:</t>
  </si>
  <si>
    <t>14 554</t>
  </si>
  <si>
    <t>15 018</t>
  </si>
  <si>
    <t>15 721</t>
  </si>
  <si>
    <t>16 121</t>
  </si>
  <si>
    <t>10 633</t>
  </si>
  <si>
    <t>10 902</t>
  </si>
  <si>
    <t>11 438</t>
  </si>
  <si>
    <t>11 764</t>
  </si>
  <si>
    <t>3 936</t>
  </si>
  <si>
    <t>4 132</t>
  </si>
  <si>
    <t>4 305</t>
  </si>
  <si>
    <t>4 375</t>
  </si>
  <si>
    <t>Zdroj: ŠÚ SR, štatistické zisťovanie o úplných nákladoch práce</t>
  </si>
  <si>
    <t>Položky nákladov práce</t>
  </si>
  <si>
    <t>8. Povinné príspevky na sociálne poistenie</t>
  </si>
  <si>
    <t>9. Nepovinné príspevky na sociálne poistenie</t>
  </si>
  <si>
    <t>11. Príspevky na sociálne poistenie učňov</t>
  </si>
  <si>
    <t>16. SUBVENCIE</t>
  </si>
  <si>
    <t>BA</t>
  </si>
  <si>
    <t>TT</t>
  </si>
  <si>
    <t>TN</t>
  </si>
  <si>
    <t>NR</t>
  </si>
  <si>
    <t>ZA</t>
  </si>
  <si>
    <t>BB</t>
  </si>
  <si>
    <t>PO</t>
  </si>
  <si>
    <t>KE</t>
  </si>
  <si>
    <t>4. Náhrady za pracovnú pohotovosť</t>
  </si>
  <si>
    <t>Stupeň vzdelania</t>
  </si>
  <si>
    <t>v tisícoch</t>
  </si>
  <si>
    <t>Podľa vekových skupín</t>
  </si>
  <si>
    <t>Podľa vzdelania (15+ roční)</t>
  </si>
  <si>
    <t>Úplné stredné všeobecné</t>
  </si>
  <si>
    <t>Úplné stredné odborné</t>
  </si>
  <si>
    <t>Vysokoškolské - 1. stupeň</t>
  </si>
  <si>
    <t>Vysokoškolské - 2. stupeň</t>
  </si>
  <si>
    <t>Vysokoškolské - 3. stupeň</t>
  </si>
  <si>
    <t>Tabuľka 4 Odvetvová štruktúra zamestnanosti podľa SK NACE Rev. 2</t>
  </si>
  <si>
    <t>30 – 34 roční</t>
  </si>
  <si>
    <t>Podľa vzdelania</t>
  </si>
  <si>
    <t>Úplné stredné odborné (učňovské) s maturitou</t>
  </si>
  <si>
    <t>z toho</t>
  </si>
  <si>
    <t>Absolventi SOŠ s ukončeným stredným alebo nižším stredným odborným vzdelaním (stupeň vzdelania 12, 13)</t>
  </si>
  <si>
    <t>Absolventi SOŠ s ukončeným úplným stredným odborným vzdelaním (stupeň vzdelania 14)</t>
  </si>
  <si>
    <t>Absolventi gymnázií s ukončeným úplným stredným všeobecným vzdelaním (stupeň vzdelania 15)</t>
  </si>
  <si>
    <t>Absolventi VŠ s ukončeným vysokoškolským vzdelaním prvého stupňa (stupeň vzdelania 17)</t>
  </si>
  <si>
    <t>Absolventi VŠ s ukončeným vysokoškolským vzdelaním druhého a tretieho stupňa (stupeň vzdelania 18, 19)</t>
  </si>
  <si>
    <t>AOTP podľa prísl. § zákona o službách zamestnanosti</t>
  </si>
  <si>
    <t>Počet zaradených UoZ/osôb, resp. počet podporených PM/UoZ/osôb</t>
  </si>
  <si>
    <t>Čerpanie finančných prostriedkov (v €)</t>
  </si>
  <si>
    <t>B Ťažba a dobývanie</t>
  </si>
  <si>
    <t>H Doprava a skladovanie</t>
  </si>
  <si>
    <t>Celkové náklady práce</t>
  </si>
  <si>
    <t>mzdy</t>
  </si>
  <si>
    <t>náhrady mzdy</t>
  </si>
  <si>
    <t>povinné príspevky na sociálne poistenie</t>
  </si>
  <si>
    <t>nepovinné príspevky na sociálne poistenie</t>
  </si>
  <si>
    <t>A Poľnohospodárstvo, lesníctvo, rybolov</t>
  </si>
  <si>
    <t>D Dodávka elekt., plynu, pary a stud. vzduchu</t>
  </si>
  <si>
    <t>E Dodávka vody</t>
  </si>
  <si>
    <t>G Veľkoobchod a maloobchod</t>
  </si>
  <si>
    <t>I Ubytovacie a stravovacie služby</t>
  </si>
  <si>
    <t>K Finančné a poisťovacie činnosti</t>
  </si>
  <si>
    <t>M Odborné vedecké a technické činnosti</t>
  </si>
  <si>
    <t>N Administratívne a podporné služby</t>
  </si>
  <si>
    <t>O Verejná správa a obrana</t>
  </si>
  <si>
    <t>Prílohy ku kapitole 2</t>
  </si>
  <si>
    <t>Príloha ku kapitole 2</t>
  </si>
  <si>
    <t>Názov hárku, na ktorom sa tabuľka/graf nachádza</t>
  </si>
  <si>
    <t>Obyvatelia</t>
  </si>
  <si>
    <t>Január</t>
  </si>
  <si>
    <t>Február</t>
  </si>
  <si>
    <t>Marec</t>
  </si>
  <si>
    <t>Apríl</t>
  </si>
  <si>
    <t>Máj</t>
  </si>
  <si>
    <t>Jún</t>
  </si>
  <si>
    <t>Júl</t>
  </si>
  <si>
    <t>August</t>
  </si>
  <si>
    <t>September</t>
  </si>
  <si>
    <t>Október</t>
  </si>
  <si>
    <t>November</t>
  </si>
  <si>
    <t>December</t>
  </si>
  <si>
    <t>Zamestnávatelia</t>
  </si>
  <si>
    <t>Dohodári</t>
  </si>
  <si>
    <t>SZČO</t>
  </si>
  <si>
    <t>Zamestnanci</t>
  </si>
  <si>
    <t>Obdobie</t>
  </si>
  <si>
    <t>Zoznam skratiek</t>
  </si>
  <si>
    <t>Priemerná mesačná mzda nominálna</t>
  </si>
  <si>
    <t>Priemerná mesačná mzda reálna</t>
  </si>
  <si>
    <t>Priemerná nominálna mesačná mzda v hospodárstve v EUR - indexy</t>
  </si>
  <si>
    <t>*SK ISCO-08</t>
  </si>
  <si>
    <t>Zdroj údajov</t>
  </si>
  <si>
    <t>ŠÚ SR</t>
  </si>
  <si>
    <t>ŠÚ SR, VZPS</t>
  </si>
  <si>
    <t>SP</t>
  </si>
  <si>
    <t>ÚPSVR</t>
  </si>
  <si>
    <t>K1.1 Vývoj HDP</t>
  </si>
  <si>
    <t>K2.2.1 Mzdy</t>
  </si>
  <si>
    <t>1.1 Základné makroekonomické charakteristiky</t>
  </si>
  <si>
    <t>1.2 Vybrané demografické ukazovatele</t>
  </si>
  <si>
    <t>2.1.1. Ekonomická aktivita obyvateľstva</t>
  </si>
  <si>
    <t>2.1.2.1 Zamestnanosť v štatistikách Sociálnej poisťovne</t>
  </si>
  <si>
    <t>2.1.2.2 Zamestnanosť podľa výberového zisťovania pracovných síl  ŠÚ SR</t>
  </si>
  <si>
    <t>2.2.1 Mzdy</t>
  </si>
  <si>
    <t>Pomocná tabuľka ku grafu</t>
  </si>
  <si>
    <t>Pomocné stĺpce ku grafu</t>
  </si>
  <si>
    <t>x</t>
  </si>
  <si>
    <t>Vzdelávanie</t>
  </si>
  <si>
    <t>Názov národného projektu/žiadateľ</t>
  </si>
  <si>
    <t>Popis</t>
  </si>
  <si>
    <t>Časová oprávnenosť projektu/ dátum vyhlásenia výzvy</t>
  </si>
  <si>
    <t>Finančná alokácia NFP / Podpora EÚ v eurách</t>
  </si>
  <si>
    <t>Výzva pre DOP/Vyhlasovateľ</t>
  </si>
  <si>
    <t>Prioritná os 3 Zamestnanosť</t>
  </si>
  <si>
    <t xml:space="preserve"> </t>
  </si>
  <si>
    <t>Žiadateľ:</t>
  </si>
  <si>
    <t>Ústredie práce, sociálnych vecí a rodiny</t>
  </si>
  <si>
    <t>Typ registrovaného podniku</t>
  </si>
  <si>
    <t>Integračný sociálny podnik</t>
  </si>
  <si>
    <t>Sociálny podnik bývania</t>
  </si>
  <si>
    <t>Zdroj: MPSVR SR</t>
  </si>
  <si>
    <t>Názov RSP</t>
  </si>
  <si>
    <t>Okres</t>
  </si>
  <si>
    <t>NRO</t>
  </si>
  <si>
    <t>Základné a bez vzdelania</t>
  </si>
  <si>
    <t>Nižšie stredné</t>
  </si>
  <si>
    <t>Úplné stredné</t>
  </si>
  <si>
    <t>spolu v tis. osobách</t>
  </si>
  <si>
    <t>spolu v %</t>
  </si>
  <si>
    <t>Legenda:</t>
  </si>
  <si>
    <t xml:space="preserve">Zdroj: ŠÚ SR  </t>
  </si>
  <si>
    <t>Tabuľka 1 Základné ukazovatele ekonomického vývoja SR*</t>
  </si>
  <si>
    <t>Miera voľných pracovných miest v %</t>
  </si>
  <si>
    <t xml:space="preserve"> Legenda:</t>
  </si>
  <si>
    <t>Poľnohospodárstvo, lesníctvo a rybolov</t>
  </si>
  <si>
    <t>A</t>
  </si>
  <si>
    <t>F</t>
  </si>
  <si>
    <t>G</t>
  </si>
  <si>
    <t>H</t>
  </si>
  <si>
    <t>I</t>
  </si>
  <si>
    <t>J</t>
  </si>
  <si>
    <t>K</t>
  </si>
  <si>
    <t>L</t>
  </si>
  <si>
    <t>M</t>
  </si>
  <si>
    <t>N</t>
  </si>
  <si>
    <t>O</t>
  </si>
  <si>
    <t>P</t>
  </si>
  <si>
    <t>Q</t>
  </si>
  <si>
    <t>R</t>
  </si>
  <si>
    <t>S</t>
  </si>
  <si>
    <t>B,C,D,E</t>
  </si>
  <si>
    <t>Priemysel spolu</t>
  </si>
  <si>
    <t>Stavebníctvo</t>
  </si>
  <si>
    <t>Veľkoobchod a maloobchod; oprava motorových vozidiel a motocyklov</t>
  </si>
  <si>
    <t>Ubytovacie a stravovacie služby</t>
  </si>
  <si>
    <t>Doprava a skladovanie</t>
  </si>
  <si>
    <t>Informácie a komunikácia</t>
  </si>
  <si>
    <t>Finančné a poisťovacie činnosti</t>
  </si>
  <si>
    <t>Činnosti v oblasti nehnuteľností</t>
  </si>
  <si>
    <t>Odborné, vedecké a technické činnosti</t>
  </si>
  <si>
    <t>Administratívne a podporné služby</t>
  </si>
  <si>
    <t>Verejná správa a obrana; povinné sociálne zabezpečenie</t>
  </si>
  <si>
    <t>Zdravotníctvo a sociálna pomoc</t>
  </si>
  <si>
    <t>Umenie, zábava a rekreácia</t>
  </si>
  <si>
    <t>Ostatné činnosti</t>
  </si>
  <si>
    <t>Štatistická klasifikácia ekonomických činností SK NACE Rev. 2</t>
  </si>
  <si>
    <t>Skratka pre ekon.činnosť</t>
  </si>
  <si>
    <t>15 – 19 roční</t>
  </si>
  <si>
    <t>20 – 24 roční</t>
  </si>
  <si>
    <t>25 – 29 roční</t>
  </si>
  <si>
    <t>35 – 39 roční</t>
  </si>
  <si>
    <t>40 – 44 roční</t>
  </si>
  <si>
    <t>45 – 49 roční</t>
  </si>
  <si>
    <t>50 – 54 roční</t>
  </si>
  <si>
    <t>55 – 59 roční</t>
  </si>
  <si>
    <t>60 – 64 roční</t>
  </si>
  <si>
    <t>Vysvetlivka:(-) – jav sa nevyskytoval</t>
  </si>
  <si>
    <t>MPSVR SR</t>
  </si>
  <si>
    <t>Tabuľka 2.11 Zamestnanosť podľa veľkosti podnikov (priemer za rok)</t>
  </si>
  <si>
    <t>nezistené - nezistený stupeň vzdelania</t>
  </si>
  <si>
    <r>
      <t>1</t>
    </r>
    <r>
      <rPr>
        <i/>
        <sz val="11"/>
        <color rgb="FF000000"/>
        <rFont val="Arial Narrow"/>
        <family val="2"/>
        <charset val="238"/>
      </rPr>
      <t xml:space="preserve"> mzda zamestnancov u živnostníkov</t>
    </r>
  </si>
  <si>
    <t xml:space="preserve">0 – 19 </t>
  </si>
  <si>
    <r>
      <t xml:space="preserve">Mapový podklad </t>
    </r>
    <r>
      <rPr>
        <i/>
        <sz val="11"/>
        <color rgb="FF000000"/>
        <rFont val="Symbol"/>
        <family val="1"/>
        <charset val="2"/>
      </rPr>
      <t>Ó</t>
    </r>
    <r>
      <rPr>
        <i/>
        <sz val="11"/>
        <color rgb="FF000000"/>
        <rFont val="Arial Narrow"/>
        <family val="2"/>
        <charset val="238"/>
      </rPr>
      <t xml:space="preserve"> Úrad geodézie, kartografie a katastra Slovenskej republiky</t>
    </r>
  </si>
  <si>
    <t>K2.1.1 Ekon.aktiv.obyvateľstva</t>
  </si>
  <si>
    <t>K2.1.2.1 Zamestnanosť - SP</t>
  </si>
  <si>
    <t>K2.1.2.2 Zamestnanosť - ŠÚ SR</t>
  </si>
  <si>
    <t>Príloha ku kapitole 2 - 1. časť</t>
  </si>
  <si>
    <t>ŠVVP - špeciálne výchovno-vzdelávacie potreby</t>
  </si>
  <si>
    <t>Kapitola 1 Hlavné makroekonomicko-demografické ukazovatele v podmienkach SR</t>
  </si>
  <si>
    <t>Kapitola 2 Trh práce, mzdy, pracovné podmienky a sociálna ekonomika</t>
  </si>
  <si>
    <t>Poznámka:</t>
  </si>
  <si>
    <r>
      <t>–</t>
    </r>
    <r>
      <rPr>
        <sz val="11"/>
        <color theme="1"/>
        <rFont val="Arial Narrow"/>
        <family val="2"/>
        <charset val="238"/>
      </rPr>
      <t xml:space="preserve"> priame</t>
    </r>
  </si>
  <si>
    <r>
      <t>–</t>
    </r>
    <r>
      <rPr>
        <sz val="11"/>
        <color theme="1"/>
        <rFont val="Arial Narrow"/>
        <family val="2"/>
        <charset val="238"/>
      </rPr>
      <t xml:space="preserve"> nepriame</t>
    </r>
  </si>
  <si>
    <t>Hodnoty sú v %</t>
  </si>
  <si>
    <t>Občania so vzdelaním nižším ako stredné odborné</t>
  </si>
  <si>
    <t>15 – 24 rokov</t>
  </si>
  <si>
    <t>25 – 34 rokov</t>
  </si>
  <si>
    <t>35 – 44 rokov</t>
  </si>
  <si>
    <t>45 – 54 rokov</t>
  </si>
  <si>
    <t>Zdroj: ŠÚ SR, http://datacube.statistics.sk</t>
  </si>
  <si>
    <t>Eur</t>
  </si>
  <si>
    <t>Priemysel</t>
  </si>
  <si>
    <t>Veľkoobchod a maloobchod; oprava motor. vozidiel</t>
  </si>
  <si>
    <t>Hospodárstvo SR spolu</t>
  </si>
  <si>
    <t xml:space="preserve">Priemysel </t>
  </si>
  <si>
    <t>Administratívne služby</t>
  </si>
  <si>
    <t xml:space="preserve">Umenie, zábava a rekreácia </t>
  </si>
  <si>
    <t xml:space="preserve">Ostatné činnosti </t>
  </si>
  <si>
    <t>Miera voľných pracovných miest (v %)</t>
  </si>
  <si>
    <t xml:space="preserve">Voľné pracovné miesta spolu </t>
  </si>
  <si>
    <t>Kežmarok</t>
  </si>
  <si>
    <t>Sabinov</t>
  </si>
  <si>
    <t>Úroveň oproti SR</t>
  </si>
  <si>
    <t>4-6 mes.</t>
  </si>
  <si>
    <t>7-9 mes.</t>
  </si>
  <si>
    <t>37-42 mes.</t>
  </si>
  <si>
    <t>nad 48 mes.</t>
  </si>
  <si>
    <t xml:space="preserve"> Rozličné tovary a služby</t>
  </si>
  <si>
    <r>
      <t xml:space="preserve">Stále váhy v o/oo </t>
    </r>
    <r>
      <rPr>
        <b/>
        <vertAlign val="superscript"/>
        <sz val="11"/>
        <color rgb="FFFFFFFF"/>
        <rFont val="Arial Narrow"/>
        <family val="2"/>
        <charset val="238"/>
      </rPr>
      <t>1)</t>
    </r>
  </si>
  <si>
    <t xml:space="preserve"> Byty spolu</t>
  </si>
  <si>
    <t>NP Inštitút sociálnej ekonomiky</t>
  </si>
  <si>
    <t>Všeobecný registrovaný sociálny podnik</t>
  </si>
  <si>
    <t>Veľký Krtíš</t>
  </si>
  <si>
    <t>Rozdiel</t>
  </si>
  <si>
    <t>Sekcie SK NACE Rev.2</t>
  </si>
  <si>
    <t>Príloha ku kapitole 2 - 2. časť</t>
  </si>
  <si>
    <t>Tabuľka 8 Nástroje aktívnych opatrení trhu práce</t>
  </si>
  <si>
    <t>Prílohy ku kapitole 3</t>
  </si>
  <si>
    <t>Príloha ku kapitole 3</t>
  </si>
  <si>
    <t>Stup.vzdelania</t>
  </si>
  <si>
    <t>Štruktúra VPM podľa požadovaného vzdelania v SR (priemer v %)</t>
  </si>
  <si>
    <t>kód profesie</t>
  </si>
  <si>
    <t>Osoby mimo trhu práce od 15 rokov (v tis.)</t>
  </si>
  <si>
    <t>osoby v domácnosti (v tis.)</t>
  </si>
  <si>
    <t>Odradení</t>
  </si>
  <si>
    <t>Práceneschopné obyvateľstvo</t>
  </si>
  <si>
    <t>Ostatné osoby mimo trhu práce (ost.ekon.neakt. obyv.)</t>
  </si>
  <si>
    <t>65 – 89 rokov</t>
  </si>
  <si>
    <t>Bez školského vzdelania</t>
  </si>
  <si>
    <t>menej ako 1 mesiac</t>
  </si>
  <si>
    <t>1 až 2 mesiace</t>
  </si>
  <si>
    <t>3 až 5 mesiacov</t>
  </si>
  <si>
    <t>6 až 11 mesiacov</t>
  </si>
  <si>
    <t>12 až 17 mesiacov</t>
  </si>
  <si>
    <t>18 až 23 mesiacov</t>
  </si>
  <si>
    <t>24 až 47 mesiacov</t>
  </si>
  <si>
    <t>48 a viac mesiacpv</t>
  </si>
  <si>
    <t>Priemerná výška v €</t>
  </si>
  <si>
    <t>Modré servisné poukážky</t>
  </si>
  <si>
    <t>Ružové servisné poukážky</t>
  </si>
  <si>
    <t>Spolu (15 – 89 roční)</t>
  </si>
  <si>
    <t>Priemerný počet zamestnaných osôb</t>
  </si>
  <si>
    <t>Podiel v %</t>
  </si>
  <si>
    <t>65 – 74 roční</t>
  </si>
  <si>
    <t>Gelnica</t>
  </si>
  <si>
    <t>Pracujúci v zahraničí (v tis. osôb)</t>
  </si>
  <si>
    <t>Podiel na SR (v %)</t>
  </si>
  <si>
    <t>74,6*</t>
  </si>
  <si>
    <t>187,6*</t>
  </si>
  <si>
    <t>6,8*</t>
  </si>
  <si>
    <t>Zdroj: ŠÚ SR, DATAcube</t>
  </si>
  <si>
    <t xml:space="preserve"> Pošta a spoje</t>
  </si>
  <si>
    <t>2.1.3 Voľné pracovné miesta</t>
  </si>
  <si>
    <t>2.1.4.1 Nezamestnanosť podľa evidencie úradov práce, sociálnych vecí a rodiny</t>
  </si>
  <si>
    <t>Sobáše</t>
  </si>
  <si>
    <t>Priemerný vek pri prvom sobáši</t>
  </si>
  <si>
    <t>Rozvody</t>
  </si>
  <si>
    <t>Ženích</t>
  </si>
  <si>
    <t>Nevesta</t>
  </si>
  <si>
    <t>Index starnutia (%)</t>
  </si>
  <si>
    <t>Index ekonomického zaťaženia osôb (%)</t>
  </si>
  <si>
    <t>Index ekonomickej závislosti starých ľudí (%)</t>
  </si>
  <si>
    <t>0 - 14</t>
  </si>
  <si>
    <t>15 - 64</t>
  </si>
  <si>
    <t>65 +</t>
  </si>
  <si>
    <t>Hrubý domáci produkt v bežných cenách</t>
  </si>
  <si>
    <t>2 560,6*</t>
  </si>
  <si>
    <t>* Zásadná zmena metodiky VZPS od roku 2021</t>
  </si>
  <si>
    <t xml:space="preserve"> Reštaurácie a hotely</t>
  </si>
  <si>
    <t>Index 2022/2021</t>
  </si>
  <si>
    <t>55 - 89 rokov</t>
  </si>
  <si>
    <t>1. - 16. CELKOVÉ NÁKLADY PRÁCE</t>
  </si>
  <si>
    <t>1. - 7. PRIAME NÁKLADY</t>
  </si>
  <si>
    <t>8. - 15. NEPRIAME NÁKLADY</t>
  </si>
  <si>
    <t>Názov tabuľky/grafu v Správe o sociálnej situácii obyvateľstva Slovenskej republiky</t>
  </si>
  <si>
    <t>Názov podkapitoly v SoSS</t>
  </si>
  <si>
    <t>Názov kapitoly v SoSS</t>
  </si>
  <si>
    <t>K1.2 Demografické ukazovatele</t>
  </si>
  <si>
    <t>Spolu (15 - 89 roční)</t>
  </si>
  <si>
    <t>20 - 64 roční</t>
  </si>
  <si>
    <t>15 - 64 roční</t>
  </si>
  <si>
    <t>15 - 24 roční</t>
  </si>
  <si>
    <t>50 - 64 roční</t>
  </si>
  <si>
    <t>15 - 19 roční</t>
  </si>
  <si>
    <t>20 - 24 roční</t>
  </si>
  <si>
    <t>25 - 29 roční</t>
  </si>
  <si>
    <t>30 - 34 roční</t>
  </si>
  <si>
    <t>35 - 39 roční</t>
  </si>
  <si>
    <t>40 - 44 roční</t>
  </si>
  <si>
    <t>45 - 49 roční</t>
  </si>
  <si>
    <t>50 - 54 roční</t>
  </si>
  <si>
    <t>55 - 59 roční</t>
  </si>
  <si>
    <t>60 - 64 roční</t>
  </si>
  <si>
    <t>65 - 89 roční</t>
  </si>
  <si>
    <t>Spolu (15 - 64 roční)</t>
  </si>
  <si>
    <t>Absolventi SOŠ s ukončeným vyšším odborným vzdelaním</t>
  </si>
  <si>
    <t xml:space="preserve">Čerpanie finančných prostriedkov </t>
  </si>
  <si>
    <t>Priame náklady spolu</t>
  </si>
  <si>
    <t>Nepriame náklady spolu</t>
  </si>
  <si>
    <r>
      <t>v eur/zam./mes</t>
    </r>
    <r>
      <rPr>
        <sz val="11"/>
        <color theme="1"/>
        <rFont val="Arial Narrow"/>
        <family val="2"/>
        <charset val="238"/>
      </rPr>
      <t>.</t>
    </r>
  </si>
  <si>
    <t>Ekonomicky aktívne obyvateľstvo (priemer za rok)</t>
  </si>
  <si>
    <t>Tabuľka 2.2 Porovnanie štruktúry ekonomicky aktívneho obyvateľstva v jednotlivých krajoch podľa vzdelania</t>
  </si>
  <si>
    <t>Vysokoškolské - vysokoškolské 1. až 3. stupňa</t>
  </si>
  <si>
    <t>Nižšie stredné - učňovské a stredné odborné bez maturity</t>
  </si>
  <si>
    <t>Základné - základné a bez vzdelania</t>
  </si>
  <si>
    <t>Úplné stredné - úplné stredné učňovské s maturitou + úplné stredné odborné + úplné stredné všeobecné + vyššie odborné</t>
  </si>
  <si>
    <t xml:space="preserve">Tabuľka 2.5 Miera ekonomickej aktivity obyvateľov podľa veku a pohlavia (priemer za rok v %)
</t>
  </si>
  <si>
    <t>65 - 89 rokov</t>
  </si>
  <si>
    <t>v tom: </t>
  </si>
  <si>
    <t>Miera zamestnanosti vo veku 20 – 64 rokov (v %)</t>
  </si>
  <si>
    <t xml:space="preserve">Tabuľka 2.10 Miera zamestnanosti vo veku 20 – 64 rokov podľa krajov
</t>
  </si>
  <si>
    <t>Počet voľných pracovných miest</t>
  </si>
  <si>
    <t>Prírastok/úbytok voľných pracovných miest</t>
  </si>
  <si>
    <t>Krátkodobá nezamestnanosť</t>
  </si>
  <si>
    <t>Dlhodobá nezamestnanosť</t>
  </si>
  <si>
    <t xml:space="preserve">Prírastok/Úbytok </t>
  </si>
  <si>
    <t>Nominálna mzda</t>
  </si>
  <si>
    <t>Reálna mzda</t>
  </si>
  <si>
    <t>UoZ celkom 2023</t>
  </si>
  <si>
    <t>UoZ muži 2023</t>
  </si>
  <si>
    <t>UoZ ženy 2023</t>
  </si>
  <si>
    <t>disponibilní UoZ 2023</t>
  </si>
  <si>
    <t>priemer 2023</t>
  </si>
  <si>
    <t>Štruktúra VPM podľa požadovanej profesie (SK ISCO-08) v SR - priemer v % za 2023</t>
  </si>
  <si>
    <t>z toho:</t>
  </si>
  <si>
    <t>2 610,0</t>
  </si>
  <si>
    <t>Index 2023/2022</t>
  </si>
  <si>
    <t>rok 2023</t>
  </si>
  <si>
    <t>Podiel na SR (v %)</t>
  </si>
  <si>
    <t>Počet nezamestnaných (v tis. osôb)</t>
  </si>
  <si>
    <t>Indexy 2023/2022</t>
  </si>
  <si>
    <t>Živnostníci (odhad)1</t>
  </si>
  <si>
    <t>-3</t>
  </si>
  <si>
    <t>-1</t>
  </si>
  <si>
    <t>Index rastu 2023/2022</t>
  </si>
  <si>
    <t>Subvencie</t>
  </si>
  <si>
    <t xml:space="preserve"> (stupeň vzdelania 16)</t>
  </si>
  <si>
    <t>HDP v s. c. 2015 (mld. €)</t>
  </si>
  <si>
    <t>HDP v b. c. (mld. €)</t>
  </si>
  <si>
    <t>index, rovnaké obdobie predchádz. roka = 100</t>
  </si>
  <si>
    <t>reálna – index, rovnaké obdobie predchádz. roka = 100</t>
  </si>
  <si>
    <r>
      <rPr>
        <i/>
        <vertAlign val="superscript"/>
        <sz val="11"/>
        <rFont val="Arial Narrow"/>
        <family val="2"/>
        <charset val="238"/>
      </rPr>
      <t>5)</t>
    </r>
    <r>
      <rPr>
        <i/>
        <sz val="11"/>
        <rFont val="Arial Narrow"/>
        <family val="2"/>
        <charset val="238"/>
      </rPr>
      <t xml:space="preserve"> v percentách vyjadrený podiel počtu pracujúcich osôb z obyvateľstva vo veku od 20 do 64 rokov</t>
    </r>
  </si>
  <si>
    <r>
      <rPr>
        <i/>
        <vertAlign val="superscript"/>
        <sz val="11"/>
        <rFont val="Arial Narrow"/>
        <family val="2"/>
        <charset val="238"/>
      </rPr>
      <t xml:space="preserve">6) </t>
    </r>
    <r>
      <rPr>
        <i/>
        <sz val="11"/>
        <rFont val="Arial Narrow"/>
        <family val="2"/>
        <charset val="238"/>
      </rPr>
      <t>Údaje o zamestnanosti za celé hospodárstvo SR pochádzajú zo štvrťročného štatistického výkazníctva. Priemerný evidenčný počet zamestnaných osôb zahŕňa zamestnancov podnikov s 20 a viac zamestnancami, malých podnikov do 19 zamestnancov, živnostníkov, od roku 2006 aj ozbrojené zložky a od roku 2007 vrátane profesionálnych vojakov. Nezahŕňa osoby na materskej dovolenke.</t>
    </r>
  </si>
  <si>
    <r>
      <rPr>
        <i/>
        <vertAlign val="superscript"/>
        <sz val="11"/>
        <rFont val="Arial Narrow"/>
        <family val="2"/>
        <charset val="238"/>
      </rPr>
      <t xml:space="preserve">7) </t>
    </r>
    <r>
      <rPr>
        <i/>
        <sz val="11"/>
        <rFont val="Arial Narrow"/>
        <family val="2"/>
        <charset val="238"/>
      </rPr>
      <t>podľa štvrťročného štatistického výkazníctva; index reálnej mzdy = index nominálnej mzdy / index spotrebiteľských cien</t>
    </r>
  </si>
  <si>
    <r>
      <rPr>
        <i/>
        <vertAlign val="superscript"/>
        <sz val="11"/>
        <rFont val="Arial Narrow"/>
        <family val="2"/>
        <charset val="238"/>
      </rPr>
      <t xml:space="preserve">8) </t>
    </r>
    <r>
      <rPr>
        <i/>
        <sz val="11"/>
        <rFont val="Arial Narrow"/>
        <family val="2"/>
        <charset val="238"/>
      </rPr>
      <t>bez podnikateľských príjmov; údaje upravené o štatistický odhad neevidovaných miezd</t>
    </r>
  </si>
  <si>
    <t xml:space="preserve"> Bývanie, voda, elektrina, plyn a ostatné palivá</t>
  </si>
  <si>
    <t xml:space="preserve"> Nábytok, bytové zariadenie a bežná údržba domácnosti</t>
  </si>
  <si>
    <t xml:space="preserve"> Zdravotníctvo</t>
  </si>
  <si>
    <r>
      <rPr>
        <i/>
        <vertAlign val="superscript"/>
        <sz val="11"/>
        <rFont val="Arial Narrow"/>
        <family val="2"/>
        <charset val="238"/>
      </rPr>
      <t>1)</t>
    </r>
    <r>
      <rPr>
        <i/>
        <sz val="11"/>
        <rFont val="Arial Narrow"/>
        <family val="2"/>
        <charset val="238"/>
      </rPr>
      <t>Váhy jednotlivých odborov sa každý rok aktualizujú.</t>
    </r>
  </si>
  <si>
    <t>v tom sektor:</t>
  </si>
  <si>
    <t>verejný</t>
  </si>
  <si>
    <t>súkromný</t>
  </si>
  <si>
    <t>z úhrnu bytov:</t>
  </si>
  <si>
    <t>byty v rodinných domoch</t>
  </si>
  <si>
    <t>Medziročná miera inflácie v priemere za obdobie</t>
  </si>
  <si>
    <t>Vzdelanie</t>
  </si>
  <si>
    <t>Podnikateľská a nepodnikateľská sféra spolu</t>
  </si>
  <si>
    <t>Podnikateľská sféra</t>
  </si>
  <si>
    <t>Nepodnikateľská sféra</t>
  </si>
  <si>
    <t>Spolu SR</t>
  </si>
  <si>
    <t>Vyučení</t>
  </si>
  <si>
    <t>Stredné (bez maturity)</t>
  </si>
  <si>
    <t>Vyučení s maturitou</t>
  </si>
  <si>
    <t xml:space="preserve">Vysokoškolské I. stupňa </t>
  </si>
  <si>
    <t xml:space="preserve">Vysokoškolské II. stupňa </t>
  </si>
  <si>
    <t>Hlavná trieda SK ISCO-08</t>
  </si>
  <si>
    <t>Zákonodarcovia, vedúci a riadiaci zamestnanci</t>
  </si>
  <si>
    <t>Vedeckí a odborní duševní zamestnanci</t>
  </si>
  <si>
    <t>Technickí, zdravotnícki, pedagogickí zamestnanci</t>
  </si>
  <si>
    <t>Nižší administratívni zamestnanci (úradníci)</t>
  </si>
  <si>
    <t>Kvalifikovaní robotníci v poľnohosp., lesníctve</t>
  </si>
  <si>
    <t>Remeselní a kvalifikovaní robotníci v príb. odb.</t>
  </si>
  <si>
    <t>Obsluha strojov a zariadení</t>
  </si>
  <si>
    <t>Pomocní a nekvalifikovaní zamestnanci</t>
  </si>
  <si>
    <t>do 20 rokov</t>
  </si>
  <si>
    <t xml:space="preserve">60 a viac rokov </t>
  </si>
  <si>
    <t>Región</t>
  </si>
  <si>
    <t>v €</t>
  </si>
  <si>
    <t>Pohlavie / zložky mzdy</t>
  </si>
  <si>
    <t>Priemerná mesačná hrubá mzda</t>
  </si>
  <si>
    <t>v tom zložky priemernej mesačnej hrubej mzdy</t>
  </si>
  <si>
    <t>základná mzda</t>
  </si>
  <si>
    <t>prémie a odmeny</t>
  </si>
  <si>
    <t>príplatky a doplatky</t>
  </si>
  <si>
    <t>Náhrady mzdy</t>
  </si>
  <si>
    <t>ostatné mzdové zložky</t>
  </si>
  <si>
    <t>9+E259:U261</t>
  </si>
  <si>
    <t>Mzdové pásmo priemernej mesačnej hrubej mzdy v €</t>
  </si>
  <si>
    <t>Podiely zamestnancov podľa hlavných tried zamestnaní v %</t>
  </si>
  <si>
    <t>1 000,01 – 1 100</t>
  </si>
  <si>
    <t>1 100,01 – 1 200</t>
  </si>
  <si>
    <t>1 200,01 – 1 300</t>
  </si>
  <si>
    <t>1 300,01 – 1 400</t>
  </si>
  <si>
    <t>1 400,01 – 1 500</t>
  </si>
  <si>
    <t>1 500,01 – 1 600</t>
  </si>
  <si>
    <t>1 600,01 – 1 700</t>
  </si>
  <si>
    <t>1 700,01 – 1 800</t>
  </si>
  <si>
    <t>1 800,01 – 1 900</t>
  </si>
  <si>
    <t>1 900,01 – 2 000</t>
  </si>
  <si>
    <t>2 000,01 – 2 100</t>
  </si>
  <si>
    <t>2 100,01 – 2 200</t>
  </si>
  <si>
    <t>2 200,01 – 2 300</t>
  </si>
  <si>
    <t>2 300,01 a viac</t>
  </si>
  <si>
    <t>Poznámka: údaje za všetkých zamestnancov bez rozdielu na aký pracovný úväzok pracujú</t>
  </si>
  <si>
    <t>Vysvetlivky:</t>
  </si>
  <si>
    <t>Hlavné triedy zamestnaní SK ISCO-08:</t>
  </si>
  <si>
    <t>1 – Zákonodarcovia, vedúci a riadiaci zamestnanci, 2 – Vedeckí a odborní duševní zamestnanci, 3 – Technickí, zdravotnícki, pedagogickí zamestnanci, 4 – Nižší administratívni zamestnanci,5 – Prevádzkoví zamestnanci v službách a obchode, 6  –  Kvalifikovaní robotníci v poľnohospodárstve, lesníctve, 7 – Remeselní a kvalifikovaní robotníci v príbuzných odboroch, 8  – Obsluha strojov a zariadení, 9 – Pomocní nekvalifikovaní zamestnanci</t>
  </si>
  <si>
    <t xml:space="preserve">Podnikateľská sféra </t>
  </si>
  <si>
    <t xml:space="preserve">Vysokoškolské III. stupňa </t>
  </si>
  <si>
    <t>Zákonodarcovia, vedúci a riadiaci zamestnanci</t>
  </si>
  <si>
    <t>Prevádzkoví zamestnanci v službách a obchode</t>
  </si>
  <si>
    <t>Kvalifikovaní robotníci v poľnohospodárstve, lesníctve</t>
  </si>
  <si>
    <t>Remeselní a kvalifikovaní robotníci v príbuzných odboroch</t>
  </si>
  <si>
    <t>Kategória SK NACE rev. 2</t>
  </si>
  <si>
    <t>A Poľnohospodárstvo, lesníctvo a rybolov</t>
  </si>
  <si>
    <t xml:space="preserve">C Priemyselná výroba </t>
  </si>
  <si>
    <t>D Dodávka elektriny, plynu, pary a studeného vzduchu</t>
  </si>
  <si>
    <t>E Dodávka vody; odvod odpad. vôd, odstraňovanie odpadov</t>
  </si>
  <si>
    <t xml:space="preserve">G Veľkoobchod a maloobchod; oprava motor. vozidiel </t>
  </si>
  <si>
    <t>J Informácie a komunikácie</t>
  </si>
  <si>
    <t xml:space="preserve">R Umenie, zábava a rekreácia </t>
  </si>
  <si>
    <t>Veľkostná kategória
(počet zamestnancov)</t>
  </si>
  <si>
    <t>do 19 rokov</t>
  </si>
  <si>
    <t>60 a viac rokov</t>
  </si>
  <si>
    <t>Ukazovateľ </t>
  </si>
  <si>
    <t>Pohlavie</t>
  </si>
  <si>
    <t>Podiel (%)</t>
  </si>
  <si>
    <t>Ženy/Muži</t>
  </si>
  <si>
    <t>Priemerný hodinový zárobok (€/hod)</t>
  </si>
  <si>
    <t>Tabuľka 21 Priemerný hodinový zárobok podľa krajov v podnikateľskej sfére (€/hod)</t>
  </si>
  <si>
    <t>Tabuľka 22 Priemerný hodinový zárobok podľa odvetví v podnikateľskej sfére (€/hod)</t>
  </si>
  <si>
    <t>Tabuľka 23 Priemerný hodinový zárobok podľa veľkosti organizácie  v podnikateľskej sfére (€/hod)</t>
  </si>
  <si>
    <t>Tabuľka 24 Priemerný hodinový zárobok podľa veku v podnikateľskej sfére (€/hod)</t>
  </si>
  <si>
    <t>Index starnutia v roku 2023 v okresoch</t>
  </si>
  <si>
    <t>okres</t>
  </si>
  <si>
    <t>‰</t>
  </si>
  <si>
    <t>Okres Bratislava I</t>
  </si>
  <si>
    <t>Okres Bratislava II</t>
  </si>
  <si>
    <t>Okres Bratislava III</t>
  </si>
  <si>
    <t>Okres Bratislava IV</t>
  </si>
  <si>
    <t>Okres Bratislava V</t>
  </si>
  <si>
    <t>Okres Malacky</t>
  </si>
  <si>
    <t>Okres Pezinok</t>
  </si>
  <si>
    <t>Okres Senec</t>
  </si>
  <si>
    <t>Okres Dunajská Streda</t>
  </si>
  <si>
    <t>Okres Galanta</t>
  </si>
  <si>
    <t>Okres Hlohovec</t>
  </si>
  <si>
    <t>Okres Piešťany</t>
  </si>
  <si>
    <t>Okres Senica</t>
  </si>
  <si>
    <t>Okres Skalica</t>
  </si>
  <si>
    <t>Okres Trnava</t>
  </si>
  <si>
    <t>Okres Bánovce nad Bebravou</t>
  </si>
  <si>
    <t>Okres Ilava</t>
  </si>
  <si>
    <t>Okres Myjava</t>
  </si>
  <si>
    <t>Okres Nové Mesto nad Váhom</t>
  </si>
  <si>
    <t>Okres Partizánske</t>
  </si>
  <si>
    <t>Okres Považská Bystrica</t>
  </si>
  <si>
    <t>Okres Prievidza</t>
  </si>
  <si>
    <t>Okres Púchov</t>
  </si>
  <si>
    <t>Okres Trenčín</t>
  </si>
  <si>
    <t>Okres Komárno</t>
  </si>
  <si>
    <t>Okres Levice</t>
  </si>
  <si>
    <t>Okres Nitra</t>
  </si>
  <si>
    <t>Okres Nové Zámky</t>
  </si>
  <si>
    <t>Okres Šaľa</t>
  </si>
  <si>
    <t>Okres Topoľčany</t>
  </si>
  <si>
    <t>Okres Zlaté Moravce</t>
  </si>
  <si>
    <t>Okres Tvrdošín</t>
  </si>
  <si>
    <t>Okres Žilina</t>
  </si>
  <si>
    <t>Okres Bytča</t>
  </si>
  <si>
    <t>Okres Čadca</t>
  </si>
  <si>
    <t>Okres Dolný Kubín</t>
  </si>
  <si>
    <t>Okres Kysucké Nové Mesto</t>
  </si>
  <si>
    <t>Okres Liptovský Mikuláš</t>
  </si>
  <si>
    <t>Okres Martin</t>
  </si>
  <si>
    <t>Okres Námestovo</t>
  </si>
  <si>
    <t>Okres Ružomberok</t>
  </si>
  <si>
    <t>Okres Turčianske Teplice</t>
  </si>
  <si>
    <t>Okres Veľký Krtíš</t>
  </si>
  <si>
    <t>Okres Zvolen</t>
  </si>
  <si>
    <t>Okres Žarnovica</t>
  </si>
  <si>
    <t>Okres Žiar nad Hronom</t>
  </si>
  <si>
    <t>Okres Banská Bystrica</t>
  </si>
  <si>
    <t>Okres Banská Štiavnica</t>
  </si>
  <si>
    <t>Okres Brezno</t>
  </si>
  <si>
    <t>Okres Detva</t>
  </si>
  <si>
    <t>Okres Krupina</t>
  </si>
  <si>
    <t>Okres Lučenec</t>
  </si>
  <si>
    <t>Okres Poltár</t>
  </si>
  <si>
    <t>Okres Revúca</t>
  </si>
  <si>
    <t>Okres Rimavská Sobota</t>
  </si>
  <si>
    <t>Okres Stará Ľubovňa</t>
  </si>
  <si>
    <t>Okres Stropkov</t>
  </si>
  <si>
    <t>Okres Svidník</t>
  </si>
  <si>
    <t>Okres Vranov nad Topľou</t>
  </si>
  <si>
    <t>Okres Bardejov</t>
  </si>
  <si>
    <t>Okres Humenné</t>
  </si>
  <si>
    <t>Okres Kežmarok</t>
  </si>
  <si>
    <t>Okres Levoča</t>
  </si>
  <si>
    <t>Okres Medzilaborce</t>
  </si>
  <si>
    <t>Okres Poprad</t>
  </si>
  <si>
    <t>Okres Prešov</t>
  </si>
  <si>
    <t>Okres Sabinov</t>
  </si>
  <si>
    <t>Okres Snina</t>
  </si>
  <si>
    <t>Okres Spišská Nová Ves</t>
  </si>
  <si>
    <t>Okres Trebišov</t>
  </si>
  <si>
    <t>Okres Gelnica</t>
  </si>
  <si>
    <t>Okres Košice I</t>
  </si>
  <si>
    <t>Okres Košice II</t>
  </si>
  <si>
    <t>Okres Košice III</t>
  </si>
  <si>
    <t>Okres Košice IV</t>
  </si>
  <si>
    <t>Okres Košice - okolie</t>
  </si>
  <si>
    <t>Okres Michalovce</t>
  </si>
  <si>
    <t>Okres Rožňava</t>
  </si>
  <si>
    <t>Okres Sobrance</t>
  </si>
  <si>
    <t>Pozn.: Hlavným ukazovateľom vývoja nezamestnanosti sa od januára 2023 stal Podiel disponibilných uchádzačov o zamestnanie v produktívnom veku na obyvateľstve v produktívnom veku označovaný skratkou PDU. Nezamestnanosť bude vykazovaná pomocou indikátora PDU na celoštátnej, krajskej a okresnej úrovni, a po novom aj na úrovni miest a obcí. Zároveň bude zachovaná kontinuita vo vykazovaní súčasného ukazovateľa Miera evidovanej nezamestnanosti (MEN) na celoštátnej a krajskej úrovni.</t>
  </si>
  <si>
    <t>BPaI - burza práce a informácií</t>
  </si>
  <si>
    <t>COVID-19 - ochorenie COVID-19</t>
  </si>
  <si>
    <t>EFRR - Európsky fond regionálneho rozvoja</t>
  </si>
  <si>
    <t>ESF+ - Európsky sociálny fond plus</t>
  </si>
  <si>
    <t>EURES - European Employment Services (Európske služby zamestnanosti)</t>
  </si>
  <si>
    <t>ISCED - Medzinárodná klasifikácia štandardov vzdelávania (The International Standard Classification of Education)</t>
  </si>
  <si>
    <t>ISV - Inšpekcia v sociálnych veciach Ministerstva práce, sociálnych vecí a rodiny Slovenskej republiky</t>
  </si>
  <si>
    <t>ks - kusy</t>
  </si>
  <si>
    <t>OPIO - Sociálne služby pri odkázanosti na pomoc inej osoby</t>
  </si>
  <si>
    <t>PMIS - partnerstvo multiinštitucionálnej spolupráce</t>
  </si>
  <si>
    <t>PN - práceneschopnosť</t>
  </si>
  <si>
    <t>RPÚ - registrovaný pracovný úraz</t>
  </si>
  <si>
    <t>SP - Sociálna poisťovňa</t>
  </si>
  <si>
    <t>ŤPÚ - ťažký pracovný úraz</t>
  </si>
  <si>
    <t>UA - Ukrajina</t>
  </si>
  <si>
    <t>VzPrTP - vzdelávanie a príprava pre trh práce</t>
  </si>
  <si>
    <t>ZUoZ - znevýhodnený uchádzač o zamestnanie</t>
  </si>
  <si>
    <t>Distribuované (v ks*)</t>
  </si>
  <si>
    <t>Predané (v ks)</t>
  </si>
  <si>
    <t>Preplatené (v ks)</t>
  </si>
  <si>
    <t>2.3 Sociálna ekonomika</t>
  </si>
  <si>
    <t>Rok 2023</t>
  </si>
  <si>
    <t>0 </t>
  </si>
  <si>
    <t>K2.3 Sociálna ekonomika</t>
  </si>
  <si>
    <t>Príloha ku kapitole 2 - 3. časť</t>
  </si>
  <si>
    <t>Graf 1.1 Vývoj hrubého domáceho produktu v bežných a stálych cenách v rokoch 2013 - 2024</t>
  </si>
  <si>
    <t>Zdroj: ŠÚ SR; metodika ESA 2010; stále ceny vypočítané reťazením objemov k referenčnému roku 2020; údaje revidované na základe bežnej revízie za roky 2021-2023; polodefinitívne údaje za roky 2022 a 2023 a predbežné údaje za rok 2024</t>
  </si>
  <si>
    <t>Graf 1.2 Veková štruktúra obyvateľstva SR, 2015 a 2024</t>
  </si>
  <si>
    <t>Tabuľka 1.1 Prírastky obyvateľstva SR v rokoch 2023 a 2024</t>
  </si>
  <si>
    <t>Tabuľka 1.2 Sobáše a rozvody v SR v rokoch 2023 a 2024</t>
  </si>
  <si>
    <t>Tabuľka 1.3 Indexy vekového zloženia v rokoch 2023 a 2024</t>
  </si>
  <si>
    <t>Muži 2015</t>
  </si>
  <si>
    <t>Ženy 2015</t>
  </si>
  <si>
    <t>Muži 2024</t>
  </si>
  <si>
    <t>Ženy 2024</t>
  </si>
  <si>
    <t>Muži 2024 mm</t>
  </si>
  <si>
    <t>2015 mm</t>
  </si>
  <si>
    <t>98,6*</t>
  </si>
  <si>
    <t>104,7*</t>
  </si>
  <si>
    <r>
      <t xml:space="preserve">HRUBÝ DOMÁCI PRODUKT </t>
    </r>
    <r>
      <rPr>
        <b/>
        <vertAlign val="superscript"/>
        <sz val="11"/>
        <color rgb="FF000000"/>
        <rFont val="Arial Narrow"/>
        <family val="2"/>
        <charset val="238"/>
      </rPr>
      <t xml:space="preserve">1) </t>
    </r>
  </si>
  <si>
    <r>
      <t xml:space="preserve">Hrubý domáci produkt v stálych cenách </t>
    </r>
    <r>
      <rPr>
        <vertAlign val="superscript"/>
        <sz val="11"/>
        <color rgb="FF000000"/>
        <rFont val="Arial Narrow"/>
        <family val="2"/>
        <charset val="238"/>
      </rPr>
      <t>2)</t>
    </r>
  </si>
  <si>
    <r>
      <t xml:space="preserve">v hospodárstve spolu </t>
    </r>
    <r>
      <rPr>
        <vertAlign val="superscript"/>
        <sz val="11"/>
        <color rgb="FF000000"/>
        <rFont val="Arial Narrow"/>
        <family val="2"/>
        <charset val="238"/>
      </rPr>
      <t>6)</t>
    </r>
  </si>
  <si>
    <r>
      <rPr>
        <i/>
        <vertAlign val="superscript"/>
        <sz val="11"/>
        <rFont val="Arial Narrow"/>
        <family val="2"/>
        <charset val="238"/>
      </rPr>
      <t xml:space="preserve">1) </t>
    </r>
    <r>
      <rPr>
        <i/>
        <sz val="11"/>
        <rFont val="Arial Narrow"/>
        <family val="2"/>
        <charset val="238"/>
      </rPr>
      <t>metodika ESA 2010; polodefinitívne údaje za roky 2022 a 2023; predbežné údaje za rok 2024</t>
    </r>
  </si>
  <si>
    <r>
      <rPr>
        <i/>
        <vertAlign val="superscript"/>
        <sz val="11"/>
        <rFont val="Arial Narrow"/>
        <family val="2"/>
        <charset val="238"/>
      </rPr>
      <t xml:space="preserve">2) </t>
    </r>
    <r>
      <rPr>
        <i/>
        <sz val="11"/>
        <rFont val="Arial Narrow"/>
        <family val="2"/>
        <charset val="238"/>
      </rPr>
      <t>v stálych cenách vypočítaných reťazením objemov k referenčnému roku 2020</t>
    </r>
  </si>
  <si>
    <r>
      <rPr>
        <i/>
        <vertAlign val="superscript"/>
        <sz val="11"/>
        <rFont val="Arial Narrow"/>
        <family val="2"/>
        <charset val="238"/>
      </rPr>
      <t xml:space="preserve">3) </t>
    </r>
    <r>
      <rPr>
        <i/>
        <sz val="11"/>
        <rFont val="Arial Narrow"/>
        <family val="2"/>
        <charset val="238"/>
      </rPr>
      <t>Index spotrebiteľských cien predstavuje priemernú mieru zmeny cien tovarov a služieb kupovaných za účelom spotreby v prevažnej väčšine domácností v Slovenskej republike. Aby váhy za základné agregáty odrážali súčasnú výdavkovú vzorku a spotrebiteľské správanie, každoročne sa revidujú.</t>
    </r>
  </si>
  <si>
    <r>
      <rPr>
        <i/>
        <vertAlign val="superscript"/>
        <sz val="11"/>
        <rFont val="Arial Narrow"/>
        <family val="2"/>
        <charset val="238"/>
      </rPr>
      <t>4)</t>
    </r>
    <r>
      <rPr>
        <i/>
        <sz val="11"/>
        <rFont val="Arial Narrow"/>
        <family val="2"/>
        <charset val="238"/>
      </rPr>
      <t xml:space="preserve"> VZPS – výberové zisťovanie pracovných síl; v priemere za obdobie. Úprava metodiky Výberového zisťovania pracovných síl od roku 2021 spôsobila, že údaje od tohto roku nie sú kompatibilné s údajmi za predchádzajúce obdobia. Hodnoty, ktoré v dôsledku toho stratili relevantnosť, ŠÚ SR nahradil odhadmi - porovnateľnými medziročnými indexmi. Celoeurópska zmena metodiky VZPS sa realizovala na základe nariadenia Európskeho parlamentu a Rady (EÚ) 2019/1700, ktorým sa zavádza spoločný rámec pre európske štatistiky o osobách a domácnostiach na základe individuálnych údajov zbieraných zo vzoriek (tzv. IESS) a z nadväzujúcich nariadení.</t>
    </r>
  </si>
  <si>
    <r>
      <t xml:space="preserve">INFLÁCIA </t>
    </r>
    <r>
      <rPr>
        <b/>
        <vertAlign val="superscript"/>
        <sz val="11"/>
        <color rgb="FF000000"/>
        <rFont val="Arial Narrow"/>
        <family val="2"/>
        <charset val="238"/>
      </rPr>
      <t>3)</t>
    </r>
  </si>
  <si>
    <r>
      <t>EKONOMICKÁ AKTIVITA PODĽA VZPS</t>
    </r>
    <r>
      <rPr>
        <b/>
        <vertAlign val="superscript"/>
        <sz val="11"/>
        <color rgb="FF000000"/>
        <rFont val="Arial Narrow"/>
        <family val="2"/>
        <charset val="238"/>
      </rPr>
      <t>4)</t>
    </r>
  </si>
  <si>
    <r>
      <t xml:space="preserve">Miera zamestnanosti </t>
    </r>
    <r>
      <rPr>
        <vertAlign val="superscript"/>
        <sz val="11"/>
        <color rgb="FF000000"/>
        <rFont val="Arial Narrow"/>
        <family val="2"/>
        <charset val="238"/>
      </rPr>
      <t>5)</t>
    </r>
  </si>
  <si>
    <r>
      <t xml:space="preserve">nominálna </t>
    </r>
    <r>
      <rPr>
        <vertAlign val="superscript"/>
        <sz val="11"/>
        <color rgb="FF000000"/>
        <rFont val="Arial Narrow"/>
        <family val="2"/>
        <charset val="238"/>
      </rPr>
      <t>8)</t>
    </r>
  </si>
  <si>
    <r>
      <t>zamestnanca za hospodárstvo spolu</t>
    </r>
    <r>
      <rPr>
        <vertAlign val="superscript"/>
        <sz val="11"/>
        <color rgb="FF000000"/>
        <rFont val="Arial Narrow"/>
        <family val="2"/>
        <charset val="238"/>
      </rPr>
      <t xml:space="preserve"> 7)</t>
    </r>
  </si>
  <si>
    <t>z toho asanáciou v roku 2024</t>
  </si>
  <si>
    <t>spolu v roku 2024</t>
  </si>
  <si>
    <t>dokončených v roku 2024</t>
  </si>
  <si>
    <t>rozostavaných k 31.12.2024</t>
  </si>
  <si>
    <t>Počet trvale bývajúcich obyvateľov k 31.12.2024</t>
  </si>
  <si>
    <t>Index 2024/2023</t>
  </si>
  <si>
    <t>Bratislava I</t>
  </si>
  <si>
    <t>Bratislava II</t>
  </si>
  <si>
    <t>Bratislava III</t>
  </si>
  <si>
    <t>Bratislava IV</t>
  </si>
  <si>
    <t>Bratislava V</t>
  </si>
  <si>
    <t>Malacky</t>
  </si>
  <si>
    <t>Pezinok</t>
  </si>
  <si>
    <t>Senec</t>
  </si>
  <si>
    <t>Dunajská Streda</t>
  </si>
  <si>
    <t>Galanta</t>
  </si>
  <si>
    <t>Hlohovec</t>
  </si>
  <si>
    <t>Piešťany</t>
  </si>
  <si>
    <t>Senica</t>
  </si>
  <si>
    <t>Skalica</t>
  </si>
  <si>
    <t>Trnava</t>
  </si>
  <si>
    <t>Bánovce nad Bebravou</t>
  </si>
  <si>
    <t>Ilava</t>
  </si>
  <si>
    <t>Myjava</t>
  </si>
  <si>
    <t>Nové Mesto nad Váhom</t>
  </si>
  <si>
    <t>Partizánske</t>
  </si>
  <si>
    <t>Považská Bystrica</t>
  </si>
  <si>
    <t>Prievidza</t>
  </si>
  <si>
    <t>Púchov</t>
  </si>
  <si>
    <t>Trenčín</t>
  </si>
  <si>
    <t>Komárno</t>
  </si>
  <si>
    <t>Levice</t>
  </si>
  <si>
    <t>Nitra</t>
  </si>
  <si>
    <t>Nové Zámky</t>
  </si>
  <si>
    <t>Šaľa</t>
  </si>
  <si>
    <t>Topoľčany</t>
  </si>
  <si>
    <t>Zlaté Moravce</t>
  </si>
  <si>
    <t>Tvrdošín</t>
  </si>
  <si>
    <t>Žilina</t>
  </si>
  <si>
    <t>Bytča</t>
  </si>
  <si>
    <t>Čadca</t>
  </si>
  <si>
    <t>Dolný Kubín</t>
  </si>
  <si>
    <t>Kysucké Nové Mesto</t>
  </si>
  <si>
    <t>Liptovský Mikuláš</t>
  </si>
  <si>
    <t>Martin</t>
  </si>
  <si>
    <t>Námestovo</t>
  </si>
  <si>
    <t>Ružomberok</t>
  </si>
  <si>
    <t>Turčianske Teplice</t>
  </si>
  <si>
    <t>Zvolen</t>
  </si>
  <si>
    <t>Žarnovica</t>
  </si>
  <si>
    <t>Žiar nad Hronom</t>
  </si>
  <si>
    <t>Banská Bystrica</t>
  </si>
  <si>
    <t>Banská Štiavnica</t>
  </si>
  <si>
    <t>Brezno</t>
  </si>
  <si>
    <t>Detva</t>
  </si>
  <si>
    <t>Krupina</t>
  </si>
  <si>
    <t>Lučenec</t>
  </si>
  <si>
    <t>Poltár</t>
  </si>
  <si>
    <t>Revúca</t>
  </si>
  <si>
    <t>Rimavská Sobota</t>
  </si>
  <si>
    <t>Stará Ľubovňa</t>
  </si>
  <si>
    <t>Stropkov</t>
  </si>
  <si>
    <t>Svidník</t>
  </si>
  <si>
    <t>Vranov nad Topľou</t>
  </si>
  <si>
    <t>Bardejov</t>
  </si>
  <si>
    <t>Humenné</t>
  </si>
  <si>
    <t>Levoča</t>
  </si>
  <si>
    <t>Medzilaborce</t>
  </si>
  <si>
    <t>Poprad</t>
  </si>
  <si>
    <t>Prešov</t>
  </si>
  <si>
    <t>Snina</t>
  </si>
  <si>
    <t>Spišská Nová Ves</t>
  </si>
  <si>
    <t>Trebišov</t>
  </si>
  <si>
    <t>Košice I</t>
  </si>
  <si>
    <t>Košice II</t>
  </si>
  <si>
    <t>Košice III</t>
  </si>
  <si>
    <t>Košice IV</t>
  </si>
  <si>
    <t>Košice - okolie</t>
  </si>
  <si>
    <t>Michalovce</t>
  </si>
  <si>
    <t>Rožňava</t>
  </si>
  <si>
    <t>Sobrance</t>
  </si>
  <si>
    <t>Hrubá miera prirodzeného prírastku obyvateľstva v roku 2024 v okresoch SR</t>
  </si>
  <si>
    <t>Index starnutia v okresoch SR v roku 2024</t>
  </si>
  <si>
    <t>Graf 1 Index starnutia v roku 2024 v okresoch SR</t>
  </si>
  <si>
    <t>Graf 2 Hrubá miera prirodzeného prírastku obyvateľstva v roku 2024 v okresoch SR</t>
  </si>
  <si>
    <t>Graf 2.7 Porovnanie priemerných hodnôt ukazovateľov v rokoch 2023 a 2024</t>
  </si>
  <si>
    <t>priemer 2024</t>
  </si>
  <si>
    <t>Celkový počet UoZ</t>
  </si>
  <si>
    <t>Počet disponibilných UoZ</t>
  </si>
  <si>
    <t>PU (v %)</t>
  </si>
  <si>
    <t>MEN (v %)</t>
  </si>
  <si>
    <t>MN (v %)</t>
  </si>
  <si>
    <t>PDU (v %)</t>
  </si>
  <si>
    <t xml:space="preserve">Inštitút sociálnej ekonomiky II na regionálnej úrovni kontinuálne zabezpečuje poskytovanie odborných, informačných a konzultačných činností na podporu sociálneho podnikania v kontexte zákona č. 112/2018 Z. z. prostredníctvom siete regionálnych centier sociálnej ekonomiky a centra znalostí. Aktivity národného projektu „Inštitút sociálnej ekonomiky II“ prispievajú k osvete a zvýšeniu povedomia o sociálnej ekonomike a sociálnom podnikaní a podporujú vznik a fungovanie spoločensky prospešných a udržateľných sociálnych podnikov. Hlavným cieľom národného projektu je prostredníctvom plánovaných aktivít prispieť k ďalšiemu rozvoju ekosystému sociálnej ekonomiky na Slovensku s dôrazom na sociálne podnikanie.
Počas roka 2024 realizovalo svoju činnosť 7 regionálnych centier ( ďalej len „RC SE“) vo všetkých krajských mestách, zrealizovaných bolo v roku 2024 viac ako 2 650 stretnutí. Regionálne centrá poskytujú konzultácie subjektom nie len k získaniu štatútu RSP, do činnosti RC SE patrí aj zber údajov metodicko - štatistického zisťovania, sieťovanie s regionálnymi partnermi a propagácia konceptu sociálneho podnikania. Na konzultáciách a stretnutiach sa zúčastnilo od roku 2018 približne 5 500 subjektov. Medzi týmito subjektmi predstavovali obce najpočetnejšiu skupinu zo všetkých zúčastnených subjektov. Ostatné skupiny zastúpené na týchto stretnutiach zahŕňali obchodné spoločnosti, chránené dielne a chránené pracoviská, občianske združenia, neziskové organizácie a fyzické osoby. RC SE udržiavali pravidelný kontakt a poskytovali podporu aj po registrácii v kontexte dodržiavania povinností RSP vyplývajúcich zo zákona č. 112/2018   Z. z. RC SE zbierali údaje o sociálnych podnikoch a podnety pre zákonné úpravy s cieľom zlepšovania legislatívneho prostredia pre fungovanie sociálnych podnikov.
</t>
  </si>
  <si>
    <t>1/2024 - 11/2028</t>
  </si>
  <si>
    <t>NP - Poskytovanie finančných príspevkov integračným podnikom</t>
  </si>
  <si>
    <t>Národný projekt „Poskytovanie finančných príspevkov integračným podnikom“ (ďalej len „projekt“) sa realizuje prostredníctvom úradov práce, sociálnych vecí a rodiny (ďalej len „úrad“) v rámci Slovenskej republiky ako aktívne opatrenie na trhu práce podľa § 54 ods. 1 písm. a) zákona č. 5/2004 Z. z. o službách zamestnanosti a o zmene a doplnení niektorých zákonov v znení neskorších predpisov (ďalej len „zákon č. 5/2004 Z. z.“). V zmysle ustanovenia § 54 ods. 1 písm. a) zákona č. 5/2004 Z. z. sa za aktívne opatrenia na trhu práce (ďalej len „AOTP“) považujú aj národné projekty, ktoré schvaľuje MPSVR SR a realizuje ich Ústredie práce, sociálnych vecí a rodiny SR alebo Úrad  práce, sociálnych vecí a rodiny SR. Podpora bude realizovaná prostredníctvom AOTP podľa § 19a a § 19b zákona č. 112/2018 Z. z. Hlavným cieľom projektu je podpora pracovnej integrácie znevýhodnených a zraniteľných osôb a ich následné udržanie na pracovnom trhu prostredníctvom AOTP v zmysle schválenej legislatívy o sociálnej ekonomike.
V období 1.1.2024 – 31.12.2024 bolo v zmysle § 19a a § 19b zákona č. 112/2018 Z. z. podporených (bola podpísaná dohoda o poskytnutí príspevku):
§ 19a – 17 integračných podnikov
§19b – 607 integračných podnikov</t>
  </si>
  <si>
    <t>03/2024 – 12/2029</t>
  </si>
  <si>
    <t>Tabuľka 10 Vyhlásené vyzvania pre národné projekty  a dopytovo-orientované výzvy za rok 2024</t>
  </si>
  <si>
    <t>Tabuľka 11 Počet zariadení sociálnych podnikov podľa typu v roku 2024</t>
  </si>
  <si>
    <r>
      <t xml:space="preserve">Tabuľka 12 Počet registrovaných </t>
    </r>
    <r>
      <rPr>
        <sz val="11"/>
        <rFont val="Arial Narrow"/>
        <family val="2"/>
        <charset val="238"/>
      </rPr>
      <t> </t>
    </r>
    <r>
      <rPr>
        <b/>
        <sz val="11"/>
        <rFont val="Arial Narrow"/>
        <family val="2"/>
        <charset val="238"/>
      </rPr>
      <t>sociálnych podnikov v najmenej rozvinutých okresoch v roku 2024</t>
    </r>
  </si>
  <si>
    <t>BOHEMIA DOMAŠA s. r. o.</t>
  </si>
  <si>
    <t>EKOTES s.r.o.</t>
  </si>
  <si>
    <t>WAYANA s. r. o.</t>
  </si>
  <si>
    <t>URBADUS, s.r.o.</t>
  </si>
  <si>
    <t>RSK production s.r.o.</t>
  </si>
  <si>
    <t>STAVMONT LC s. r. o.</t>
  </si>
  <si>
    <t>Sociálny podnik mesta Moldava nad Bodvou s.r.o.</t>
  </si>
  <si>
    <t>SortPro s.r.o.</t>
  </si>
  <si>
    <t>SOSTAV s.r.o.</t>
  </si>
  <si>
    <t>D.Z. Work s. r. o.</t>
  </si>
  <si>
    <t>Podiel rozvedených manželstiev s maloletými deťmi</t>
  </si>
  <si>
    <t>Podiel vekovej skupiny</t>
  </si>
  <si>
    <t>Zoznam tabuliek a grafov použitých v Správe o sociálnej situácii obyvateľstva Slovenskej republiky za rok 2024 v 1. a 2. kapitole a ich prílohách</t>
  </si>
  <si>
    <r>
      <t xml:space="preserve">Mapový podklad </t>
    </r>
    <r>
      <rPr>
        <i/>
        <sz val="11"/>
        <color rgb="FF000000"/>
        <rFont val="Symbol"/>
        <family val="1"/>
        <charset val="2"/>
      </rPr>
      <t>Ó</t>
    </r>
    <r>
      <rPr>
        <i/>
        <sz val="11"/>
        <color rgb="FF000000"/>
        <rFont val="Arial Narrow"/>
        <family val="2"/>
        <charset val="238"/>
      </rPr>
      <t>Úrad geodézie, kartografie a katastra Slovenskej republiky</t>
    </r>
  </si>
  <si>
    <t>UoZ celkom 2024</t>
  </si>
  <si>
    <t>disponibilní UoZ 2024</t>
  </si>
  <si>
    <t>Graf 2.9 Priemerná MEN, priemerný PDU a priemerný počet UoZ v krajoch SR v roku 2024</t>
  </si>
  <si>
    <t>Graf 2.8 Vývoj počtu UoZ a disponibilných UoZ v rokoch 2023 a 2024</t>
  </si>
  <si>
    <t>priemer</t>
  </si>
  <si>
    <t>↓</t>
  </si>
  <si>
    <t>nad 12 mes.</t>
  </si>
  <si>
    <t>↑</t>
  </si>
  <si>
    <t>do 12 mes.</t>
  </si>
  <si>
    <t>do 3 mes.</t>
  </si>
  <si>
    <t>UoZ spolu</t>
  </si>
  <si>
    <t>Rozdiel v p.b.</t>
  </si>
  <si>
    <t>Podiel (v%)</t>
  </si>
  <si>
    <t>Počet</t>
  </si>
  <si>
    <t xml:space="preserve">Medziročné porovnanie </t>
  </si>
  <si>
    <t>rok 2024</t>
  </si>
  <si>
    <t>Doba evidencie                priemerné počty UoZ</t>
  </si>
  <si>
    <t>Tabuľka 2.14 Medziročné porovnanie štruktúry UoZ podľa doby evidencie</t>
  </si>
  <si>
    <t>60 rokov a viac</t>
  </si>
  <si>
    <t>55-59 rokov</t>
  </si>
  <si>
    <t>50-54 rokov</t>
  </si>
  <si>
    <t>45-49 rokov</t>
  </si>
  <si>
    <t>40-44 rokov</t>
  </si>
  <si>
    <t>35-39 rokov</t>
  </si>
  <si>
    <t>30-34 rokov</t>
  </si>
  <si>
    <t>25-29 rokov</t>
  </si>
  <si>
    <t>20-24 rokov</t>
  </si>
  <si>
    <t>Vek                priemerné počty UoZ</t>
  </si>
  <si>
    <t>Tabuľka 2.13 Medziročné porovnanie štruktúry UoZ podľa veku</t>
  </si>
  <si>
    <t>Poradie:</t>
  </si>
  <si>
    <t>N/A</t>
  </si>
  <si>
    <t>Ø UoZ</t>
  </si>
  <si>
    <t>Graf 2.11 Podiel UoZ podľa stupňa vzdelania v krajoch SR v roku 2024</t>
  </si>
  <si>
    <t>UoZ ženy 2024</t>
  </si>
  <si>
    <t>UoZ muži 2024</t>
  </si>
  <si>
    <t>Graf 2.10 Vývoj počtov nezamestnaných mužov a žien v rokoch 2023 a 2024</t>
  </si>
  <si>
    <t xml:space="preserve">Košický </t>
  </si>
  <si>
    <t xml:space="preserve">Prešovský </t>
  </si>
  <si>
    <t xml:space="preserve">Banskobystrický </t>
  </si>
  <si>
    <t xml:space="preserve">Žilinský </t>
  </si>
  <si>
    <t xml:space="preserve">Nitriansky </t>
  </si>
  <si>
    <t xml:space="preserve">Trenčiansky </t>
  </si>
  <si>
    <t xml:space="preserve">Trnavský </t>
  </si>
  <si>
    <t>PDU</t>
  </si>
  <si>
    <t>MEN</t>
  </si>
  <si>
    <t xml:space="preserve">UoZ </t>
  </si>
  <si>
    <t xml:space="preserve">Tabuľka 2.15 Medziročné porovnanie podielu priemerného počtu vybraných znevýhodnených skupín uchádzačov o zamestnanie na celkovom priemernom počte uchádzačov o zamestnanie (v %) </t>
  </si>
  <si>
    <t>Znevýhodnení UoZ spolu</t>
  </si>
  <si>
    <t xml:space="preserve">Graf 2.13 Štruktúra VPM podľa SK ISCO-08* v roku 2024 - podiel na celkovom počte VPM </t>
  </si>
  <si>
    <t>Tabuľka 2.23 Prehľad predaných a preplatených Servisných poukážok za roky 2020 až 2024</t>
  </si>
  <si>
    <t>Tabuľka 7 Stav uchádzačov o zamestnanie absolventov škôl ku koncu roka 2024</t>
  </si>
  <si>
    <t>Počet uchádzačov o zamestnanie</t>
  </si>
  <si>
    <t>Absolventi spolu k 31.12.2024</t>
  </si>
  <si>
    <t>Rok 2024</t>
  </si>
  <si>
    <t xml:space="preserve">§ 32 Sprostredkovanie zamestnania </t>
  </si>
  <si>
    <r>
      <t>§ 42* Informačné a</t>
    </r>
    <r>
      <rPr>
        <sz val="11"/>
        <color theme="1"/>
        <rFont val="Arial"/>
        <family val="2"/>
        <charset val="238"/>
      </rPr>
      <t> </t>
    </r>
    <r>
      <rPr>
        <sz val="11"/>
        <color theme="1"/>
        <rFont val="Arial Narrow"/>
        <family val="2"/>
        <charset val="238"/>
      </rPr>
      <t xml:space="preserve">poradenské služby </t>
    </r>
  </si>
  <si>
    <t xml:space="preserve">§ 43 Odborné poradenské služby </t>
  </si>
  <si>
    <t>§ 46 Vzdelávanie a príprava pre trh práce UoZ</t>
  </si>
  <si>
    <r>
      <t>§ 47 Vzdelávanie a</t>
    </r>
    <r>
      <rPr>
        <sz val="11"/>
        <color theme="1"/>
        <rFont val="Arial"/>
        <family val="2"/>
        <charset val="238"/>
      </rPr>
      <t> </t>
    </r>
    <r>
      <rPr>
        <sz val="11"/>
        <color theme="1"/>
        <rFont val="Arial Narrow"/>
        <family val="2"/>
        <charset val="238"/>
      </rPr>
      <t xml:space="preserve">príprava pre trh práce zamestnanca </t>
    </r>
  </si>
  <si>
    <t xml:space="preserve">§ 49 Príspevok na samostatnú zárobkovú činnosť </t>
  </si>
  <si>
    <t>§ 50 Príspevok na podporu zamestnávania znevýhodneného UoZ</t>
  </si>
  <si>
    <t xml:space="preserve">§ 51 Príspevok na vykonávanie absolventskej praxe </t>
  </si>
  <si>
    <t xml:space="preserve">§ 52 Príspevok na aktivačnú činnosť </t>
  </si>
  <si>
    <t>§ 52a Príspevok na AČ formou dobrovoľníckej služby</t>
  </si>
  <si>
    <t xml:space="preserve">§ 53 Príspevok na dochádzku za prácou </t>
  </si>
  <si>
    <t xml:space="preserve">§ 53a Príspevok na podporu mobility za prácou </t>
  </si>
  <si>
    <t xml:space="preserve">§ 53b Príspevok na dopravu do zamestnania </t>
  </si>
  <si>
    <t>§ 53c Príspevok na presťahovanie za prácou (vypustený zo zákona)</t>
  </si>
  <si>
    <t xml:space="preserve">§ 53d Príspevok na vytvorenie nového pracovného miesta </t>
  </si>
  <si>
    <t xml:space="preserve">§ 19a Umiestňovací príspevok </t>
  </si>
  <si>
    <t xml:space="preserve">§ 19b Vyrovnávací príspevok </t>
  </si>
  <si>
    <r>
      <t>§ 54 Projekty a</t>
    </r>
    <r>
      <rPr>
        <sz val="11"/>
        <color theme="1"/>
        <rFont val="Arial"/>
        <family val="2"/>
        <charset val="238"/>
      </rPr>
      <t> </t>
    </r>
    <r>
      <rPr>
        <sz val="11"/>
        <color theme="1"/>
        <rFont val="Arial Narrow"/>
        <family val="2"/>
        <charset val="238"/>
      </rPr>
      <t xml:space="preserve">programy </t>
    </r>
  </si>
  <si>
    <t xml:space="preserve">§ 56 Príspevok na zriadenie chránenej dielne alebo chráneného pracoviska </t>
  </si>
  <si>
    <t>§ 57 Príspevok občanovi so zdravotným postihnutím na SZČ</t>
  </si>
  <si>
    <t xml:space="preserve">§ 59 Príspevok na činnosť pracovného asistenta </t>
  </si>
  <si>
    <t xml:space="preserve">§ 60 Príspevok na úhradu prevádzkových nákladov CHD/CHP a dopravu zamestnancov </t>
  </si>
  <si>
    <t>SPOLU</t>
  </si>
  <si>
    <t>Zdroj: ÚPSVR, MPSVR</t>
  </si>
  <si>
    <t>* § 42 Informačné a poradenské služby sú súčasťou AOTP, aj keď ich poskytovanie je zabezpečované vlastnými zamestnancami úradov, bez nárokov na finančné prostriedky z rozpočtu na AOTP; uvedený je počet klientov, ktorým boli poskytnuté informačné a poradenské služby, vrátane 25 513 žiakov, ktorým bolo poskytnuté preventívne poradenstvo pri voľbe povolania (§ 42 ods. 2 písm. a)</t>
  </si>
  <si>
    <t>Tabuľka 9 Mesačné náklady práce na zamestnanca v SR za rok 2023 podľa ekonomickej činnosti</t>
  </si>
  <si>
    <t>Priemer za SR</t>
  </si>
  <si>
    <t>L Činnosti v oblasti nehnuteľností</t>
  </si>
  <si>
    <t>Tabuľka 8a Realizácia programov a projektov podľa § 54 zákona o službách zamestnanosti za rok 2024</t>
  </si>
  <si>
    <t>Programy a projekty podľa § 54 zákona o službách zamestnanosti</t>
  </si>
  <si>
    <t>Čerpanie finančných prostriedkov</t>
  </si>
  <si>
    <t>§ 54 NP Ľudia a hrady</t>
  </si>
  <si>
    <t>§ 54 NP POS aktivita 3</t>
  </si>
  <si>
    <t>§ 54 NP Finančné stimuly pre zamestnanosť - Mentorované zapracovanie</t>
  </si>
  <si>
    <t>§ 54 NP Poradenstvom k zamestnaniu</t>
  </si>
  <si>
    <t>§ 54 NP Finančné stimuly pre zamestnanosť - Odmena za umiestnenie na otvorenom trhu práce</t>
  </si>
  <si>
    <t>§ 54 NP Finančné stimuly pre zamestnanosť - Motivačný príspevok</t>
  </si>
  <si>
    <t>§ 54 NP Finančné stimuly pre zamestnanosť - Práca na skúšku</t>
  </si>
  <si>
    <t>§ 54 NP Finančné stimuly pre zamestnanosť - Udržanie OZP na otvorenom trhu práce</t>
  </si>
  <si>
    <t>§ 54 NP Finančné stimuly pre zamestnanosť - Príspevok na SZČ</t>
  </si>
  <si>
    <t>§ 54 NP Finančné stimuly pre zamestnanosť - Prax pre mladých</t>
  </si>
  <si>
    <t>§ 54 NP Finančné stimuly pre zamestnanosť - Debarierizácia pracovísk u zamestnávateľa</t>
  </si>
  <si>
    <t>§ 54 NP Zručnosti pre trh práce - Podpora rekvalifikácie UoZ</t>
  </si>
  <si>
    <t>§ 54 NP Zručnosti pre trh práce - Podpora zručností mladých UoZ - NEET</t>
  </si>
  <si>
    <t>§ 54 NP Zručnosti pre trh práce - Podpora vzdelávania ZoZ</t>
  </si>
  <si>
    <t>§ 54 Projekt Právo na Prvé zamestnanie</t>
  </si>
  <si>
    <t>§ 54 Motivuj sa k zamestnaniu</t>
  </si>
  <si>
    <t>§ 54 Podpora rozvoja zručností zamestnancov</t>
  </si>
  <si>
    <t>§ 54 Vzdelávanie mladých dospelých</t>
  </si>
  <si>
    <t>§ 54 Zapracovanie UoZ</t>
  </si>
  <si>
    <t>§ 54 PUPN</t>
  </si>
  <si>
    <t>§ 54 PUPN 2</t>
  </si>
  <si>
    <t>§ 54 Podpora obcí zasiahnutých zemetrasením</t>
  </si>
  <si>
    <t>§ 54 Podpora obcí zasiahnutých zemetrasením 2</t>
  </si>
  <si>
    <t>§ 54 Podpora obcí a miest zasiahnutých živelnou pohromou</t>
  </si>
  <si>
    <t>§ 54 Regionálne pilotné projekty (VW Slovakia, PCA Trnava)</t>
  </si>
  <si>
    <t>58 019 975</t>
  </si>
  <si>
    <t xml:space="preserve">Tabuľka 1 Ekonomicky aktívne obyvateľstvo podľa veku, vzdelania a pohlavia v roku 2024 
(priemer za rok v tis.)
</t>
  </si>
  <si>
    <t>Tabuľka 2 Miera zamestnanosti podľa veku a pohlavia v roku 2024 (priemer za rok v %)</t>
  </si>
  <si>
    <t>Tabuľka 3 Miera zamestnanosti podľa vzdelania a pohlavia v roku 2024 (priemer za rok v %)</t>
  </si>
  <si>
    <t>Index rastu 2024/2023</t>
  </si>
  <si>
    <t>z toho poľnohospodárstvo</t>
  </si>
  <si>
    <t>Zdroj: ŠÚ SR, Štatistická správa o hospodárstve SR vo 4. štvrťroku 2024 (zo štvrťročného štatistického výkazníctva vrátane údajov za podnikateľov; bez žien na materskej dovolenke)</t>
  </si>
  <si>
    <t>Tabuľka 5 Voľné pracovné miesta a miera voľných pracovných miest podľa ekonomických činností v SR spolu (priemer za rok 2024)</t>
  </si>
  <si>
    <t>Zdroj: ŠÚ SR, Štatistická správa o hospodárstve SR vo 4. štvrťroku 2024 (zo štvrťročného štatistického výkazníctva vrátane údajov za podnikateľov)</t>
  </si>
  <si>
    <t>Tabuľka 6 Miera nezamestnanosti podľa veku, vzdelania a pohlavia v roku 2024 (priemer za rok v %)</t>
  </si>
  <si>
    <t xml:space="preserve"> -</t>
  </si>
  <si>
    <t xml:space="preserve">Graf 1 Podiel počtu disponibilných UoZ v produktívnom veku na počte obyvateľov v produktívnom veku
 v okresoch SR (priemer za rok 2024)*
</t>
  </si>
  <si>
    <t>Tabuľka 13 Priemerná hrubá mesačná mzda v podnikateľskej a nepodnikateľskej sfére podľa dosiahnutého stupňa vzdelania – rok 2024 v €</t>
  </si>
  <si>
    <t>Zdroj: Trexima, Informačný systém o priemerných zárobkoch rok 2024</t>
  </si>
  <si>
    <t xml:space="preserve">Tabuľka 14 Priemerná hrubá mesačná mzda v podnikateľskej a nepodnikateľskej sfére 
podľa hlavnej triedy SK ISCO-08 – rok 2024 v €
</t>
  </si>
  <si>
    <t>Tabuľka 15 Priemerná hrubá mesačná mzda v podnikateľskej a nepodnikateľskej sfére podľa veku – rok 2024 v €</t>
  </si>
  <si>
    <t>Tabuľka 16 Priemerná hrubá mesačná mzda v podnikateľskej a nepodnikateľskej sfére podľa regiónov – rok 2024 v €</t>
  </si>
  <si>
    <t>Tabuľka 17 Priemerná hrubá mesačná mzda a vybrané zložky mzdy zamestnancov podľa pohlavia – rok 2024</t>
  </si>
  <si>
    <t>Tabuľka 18 Podiely zamestnancov v pásmach priemernej hrubej mesačnej mzdy – rok 2024</t>
  </si>
  <si>
    <t>Tabuľka 19 Priemerná hrubá mesačná mzda v podnikateľskej a nepodnikateľskej sfére podľa stupňov vzdelania (plný pracovný čas) – rok 2024</t>
  </si>
  <si>
    <t>Tabuľka 20 Priemerná hrubá mesačná mzda v podnikateľskej a nepodnikateľskej sfére podľa hlavnej triedy SK ISCO-08 a pohlavia (plný pracovný čas) – rok 2024</t>
  </si>
  <si>
    <t>Zdroj: Trexima, Informačný systém o priemerných zárobkoch 2024</t>
  </si>
  <si>
    <t>Tabuľka 25 Priemerný hodinový zárobok podľa rodového členenia v podnikateľskej sfére – 4. štvrťrok 2024</t>
  </si>
  <si>
    <t>Vyučení s maturitou</t>
  </si>
  <si>
    <t>menej ako 800</t>
  </si>
  <si>
    <t>800,01 – 900</t>
  </si>
  <si>
    <t>900,01 – 1 000</t>
  </si>
  <si>
    <t>20 - 49</t>
  </si>
  <si>
    <t>50 - 99</t>
  </si>
  <si>
    <t>100 - 249</t>
  </si>
  <si>
    <t>250 - 499</t>
  </si>
  <si>
    <t>500 - 999</t>
  </si>
  <si>
    <t>1 000 a viac</t>
  </si>
  <si>
    <t>Graf 2.1 Bilancia ekonomickej aktivity obyvateľov SR vo veku 15 a viac rokov (priemer v roku 2024)</t>
  </si>
  <si>
    <t>Tabuľka 2.1 Ekonomicky aktívne obyvateľstvo podľa vybraných vekových skupín v roku 2024</t>
  </si>
  <si>
    <t>Zmena oproti roku 2023</t>
  </si>
  <si>
    <t>Tabuľka 2.3 Štruktúra ekonomicky aktívnych obyvateľov, miera zamestnanosti a nezamestnanosti podľa krajov v roku 2024</t>
  </si>
  <si>
    <t>Tabuľka 2.4 Prírastky/úbytky počtu ekonomicky aktívnych a neaktívnych v roku 2024 podľa krajov</t>
  </si>
  <si>
    <t>2024/2023</t>
  </si>
  <si>
    <t>Zmena 2024/2023</t>
  </si>
  <si>
    <t>Tabuľka 2.6 Pracujúci podľa veku v roku 2024 (priemer za rok)</t>
  </si>
  <si>
    <t xml:space="preserve">Tabuľka 2.7 Pracujúci podľa vzdelania v roku 2024 (priemer za rok) </t>
  </si>
  <si>
    <t xml:space="preserve">Tabuľka 2.8 Pracujúci podľa krajov v roku 2024 (priemer za rok) </t>
  </si>
  <si>
    <t>Tabuľka 2.9 Vývoj zahraničnej pracovnej migrácie podľa krajov v roku 2024</t>
  </si>
  <si>
    <t>Zdroj: ŠÚ SR, Štatistická správa o hospodárstve SR vo 4. štvrťroku 2022, Štatistická správa o hospodárstve SR vo 4. štvrťroku 2024</t>
  </si>
  <si>
    <t>Tabuľka 2.12 Voľné pracovné miesta v roku 2024 podľa krajov (priemer za rok)</t>
  </si>
  <si>
    <t>Zdroj: ŠÚ SR, Štatistická správa o hospodárstve SR vo 4 štvrťroku 2023, Štatistická správa o hospodárstve SR vo 4. štvrťroku 2024</t>
  </si>
  <si>
    <t xml:space="preserve"> Zdroj: ŠÚ SR, Štatistická správa o hospodárstve SR vo 4. štvrťroku 2024 (zo štvrťročného štatistického výkazníctva vrátane údajov za podnikateľov)</t>
  </si>
  <si>
    <t>Graf 2.2 Počet zamestnávateľov evidovaných v Sociálnej poisťovni v rokoch 2023 a 2024</t>
  </si>
  <si>
    <t>Graf 2.3 Počet právnych vzťahov s pravidelným mesačným príjmom evidovaných v Sociálnej poisťovni v rokoch 2023 a 2024</t>
  </si>
  <si>
    <t>Graf 2.4 Počet dohôd o prácach vykonávaných mimo pracovného pomeru evidovaných v Sociálnej poisťovni v rokoch 2023 a 2024</t>
  </si>
  <si>
    <t>Graf 2.5 Počet samostatne zárobkovo činných osôb evidovaných v Sociálnej poisťovni v rokoch 2023 a 2024</t>
  </si>
  <si>
    <t>Graf 2.6 Počet voľných pracovných miest a miera voľných pracovných miest v roku 2024</t>
  </si>
  <si>
    <t>Graf 2.12 Štruktúra VPM podľa vzdelania v roku 2024 - podiel na celkovom počte VPM</t>
  </si>
  <si>
    <t>Tabuľka 2.16 Nezamestnanosť podľa krajov v roku 2024 (priemer za rok)</t>
  </si>
  <si>
    <t>Zdroj: ŠÚ SR, Štatistická správa o hospodárstve SR vo 4. štvrťroku 2024</t>
  </si>
  <si>
    <t>2023 (v p. b.)</t>
  </si>
  <si>
    <t xml:space="preserve">Tabuľka 2.17 Nezamestnanosť podľa dĺžky trvania nezamestnanosti v roku 2024 (priemer za rok) </t>
  </si>
  <si>
    <t>Graf 2.14 Priemerná nominálna mesačná mzda zamestnanca hospodárstva SR v eur</t>
  </si>
  <si>
    <t>Graf 2.15 Vývoj priemernej mesačnej mzdy od roku 2008 (ROMR=100)</t>
  </si>
  <si>
    <t>Zdroj: ŠÚ SR, Štatistická správa o hospodárstve SR vo 4. štvrťroku 2024</t>
  </si>
  <si>
    <t xml:space="preserve">Tabuľka 2.18 Priemerná nominálna mesačná mzda zamestnanca podľa krajov </t>
  </si>
  <si>
    <t>Tabuľka 2.19 Priemerná mesačná nominálna mzda a jej rast podľa ekonomických činností</t>
  </si>
  <si>
    <t>Ťažba a dobývanie</t>
  </si>
  <si>
    <t>Priemyselná výroba</t>
  </si>
  <si>
    <t>Dodávka elektriny, plynu a pary</t>
  </si>
  <si>
    <t>Dodávka vody</t>
  </si>
  <si>
    <t>Tabuľka 2.20 Priemerná nominálna mesačná mzda podľa veľkosti podnikov</t>
  </si>
  <si>
    <t>Indexy 2024/2023</t>
  </si>
  <si>
    <t>Zdroj: ŠÚ SR, Štatistická správa o hospodárstve SR vo 4. štvrťroku 2023, Štatistická správa o hospodárstve SR vo 4. štvrťroku 2024</t>
  </si>
  <si>
    <t>Tabuľka 2.21 Dynamika ročných nákladov práce v SR na zamestnanca (v eurách)</t>
  </si>
  <si>
    <t>Tabuľka 2.22 Mesačné náklady práce na zamestnanca v roku 2023 podľa krajov (v eurách)</t>
  </si>
  <si>
    <t>ASR - Aliancia sektorových rád</t>
  </si>
  <si>
    <t>a. s. - akciová spoločnosť</t>
  </si>
  <si>
    <t>AOTP - aktívne opatrenia trhu práce</t>
  </si>
  <si>
    <t>b. c. - bežné ceny</t>
  </si>
  <si>
    <t>BA - Bratislavský kraj</t>
  </si>
  <si>
    <t>BB - Banskobystrický kraj</t>
  </si>
  <si>
    <t>BBSK - Banskobystrický samosprávny kraj</t>
  </si>
  <si>
    <t>BSK - Bratislavský samosprávny kraj</t>
  </si>
  <si>
    <t>CCP - celková cena práce</t>
  </si>
  <si>
    <t>COICOP - klasifikácia individuálnej spotreby podľa spôsobu použitia</t>
  </si>
  <si>
    <t>d. f. - dôchodkový fond</t>
  </si>
  <si>
    <t>d.d.f. - doplnkový dôchodkový fond</t>
  </si>
  <si>
    <t>DDS, d. d. s. - doplnková dôchodková spoločnosť</t>
  </si>
  <si>
    <t>DEN - dlhodobo evidovaní nezamestnaní</t>
  </si>
  <si>
    <t>DI PTT - deinštitucionalizácia zariadení sociálnych služieb - Podpora transformačných tímov</t>
  </si>
  <si>
    <t>DNO - dlhodobo nezamestnané osoby</t>
  </si>
  <si>
    <t>DV - dopytovo orientovaná výzva</t>
  </si>
  <si>
    <t>DSS, d. s. s. - dôchodková správcovská spoločnosť</t>
  </si>
  <si>
    <t>EA20 - krajiny Európskej únie platiace v roku 2023 menou euro (Belgicko, Nemecko, Estónsko, Grécko, Španielsko, Francúzsko, Írsko, Taliansko, Lotyšsko, Litva, Luxembursko, Holandsko, Rakúsko, Portugalsko, Fínsko, Cyprus, Malta, Slovinsko, Slovensko, Chorvátsko)</t>
  </si>
  <si>
    <t>EHP - Európsky hospodársky priestor</t>
  </si>
  <si>
    <t>EIGE - Európsky inštitút rodovej rovnosti (European Institute for Gender Equality)</t>
  </si>
  <si>
    <t>EK - Európska komisia</t>
  </si>
  <si>
    <t>EP - Európsky parlament</t>
  </si>
  <si>
    <t xml:space="preserve">ESSPROS - Európsky systém jednotných štatistík sociálnej ochrany </t>
  </si>
  <si>
    <t>EÚ - Európska únia</t>
  </si>
  <si>
    <t>EU SILC - štatistické zisťovanie o príjmoch a životných podmienkach domácností (European Union Statistics on Income and Living Conditions)</t>
  </si>
  <si>
    <t>EU15 - prvých 15 členských štátov Európskej únie (Belgicko, Dánsko, Nemecko, Írsko, Grécko, Španielsko, Francúzsko, Taliansko, Luxembursko, Holandsko, Rakúsko, Portugalsko, Fínsko, Švédsko, Veľká Británia)</t>
  </si>
  <si>
    <t xml:space="preserve">EU27 - 27 členských krajín Európskej únie (v roku 2022) Belgicko (BE), Bulharsko (BG), Česká republika (CZ), Dánsko (DK), Nemecko (DE), Estónsko (EE), Írsko (IE), Grécko (GR), Španielsko (ES), Francúzsko (FR), Chorvátsko (HR), Taliansko (IT), Cyprus (CY), Lotyšsko (LV), Litva (LT), Luxembursko (LU), Maďarsko (HU), Malta (MT), Holandsko (NL), Rakúsko (AT), Poľsko (PL), Portugalsko (PT), Rumunsko (RO), Slovinsko (SI), Slovensko (SK), Fínsko (FI), Švédsko (SE) </t>
  </si>
  <si>
    <t>FKNM - finančná kontrola na mieste</t>
  </si>
  <si>
    <t>FO - fyzická osoba</t>
  </si>
  <si>
    <t>FST - Fond na spravodlivú transformáciu</t>
  </si>
  <si>
    <t>HDP - hrubý domáci produkt</t>
  </si>
  <si>
    <t>CHD - chránená dielňa</t>
  </si>
  <si>
    <t>CHP - chránené pracovisko</t>
  </si>
  <si>
    <t>CHzP - choroba z povolania a/alebo profesionálna otrava</t>
  </si>
  <si>
    <t>IP - individualizované poradenstvo</t>
  </si>
  <si>
    <t>IPV - intimate partner violence</t>
  </si>
  <si>
    <t>IKT - informačné a komunikačné technológie</t>
  </si>
  <si>
    <t>ITMS - IT monitorovací systém pre štrukturálne fondy a Kohézny fond</t>
  </si>
  <si>
    <t>IZM - Iniciatíva na podporu zamestnanosti mladých ľudí</t>
  </si>
  <si>
    <t>KE - Košický kraj</t>
  </si>
  <si>
    <t>KIDS - informačný systém pre sociálnoprávnu ochranu detí a sociálnu kuratelu</t>
  </si>
  <si>
    <t>KZVS - kolektívna zmluva vyššieho stupňa</t>
  </si>
  <si>
    <t>MCCP - minimálna celková cena práce</t>
  </si>
  <si>
    <t>MD - mladý dospelý</t>
  </si>
  <si>
    <t>MD SR - Ministerstvo dopravy SR</t>
  </si>
  <si>
    <t>MEN - miera evidovanej nezamestnanosti</t>
  </si>
  <si>
    <t>mil. - milión</t>
  </si>
  <si>
    <t>MK SR - Ministerstvo kultúry SR</t>
  </si>
  <si>
    <t>mld. - miliarda</t>
  </si>
  <si>
    <t xml:space="preserve">MN - miera nezamestnanosti </t>
  </si>
  <si>
    <t>MO SR - Ministerstvo obrany SR</t>
  </si>
  <si>
    <t xml:space="preserve">MPSVR SR, MPSVR, ministerstvo - Ministerstvo práce, sociálnych vecí a rodiny SR </t>
  </si>
  <si>
    <t>MRK - marginalizované rómske komunity</t>
  </si>
  <si>
    <t>MUoZ - mladý uchádzač o zamestnanie</t>
  </si>
  <si>
    <t>MV - monitorovací výbor</t>
  </si>
  <si>
    <t>MV SR - Ministerstvo vnútra SR</t>
  </si>
  <si>
    <t>MZ SR - Ministerstvo zdravotníctva SR</t>
  </si>
  <si>
    <t>NACE, SK NACE Rev. 2 - štatistická klasifikácia ekonomických činností</t>
  </si>
  <si>
    <t>NBS - Národná banka Slovenska</t>
  </si>
  <si>
    <t>NEET - mladí ľudia vo veku do 30 rokov, ktorí nie sú zamestnaní, nepokračujú v procese vzdelávania, ani sa nezúčastňujú na odbornej príprave (not in employment, education or trainig)</t>
  </si>
  <si>
    <t>NIP - Národný inšpektorát práce</t>
  </si>
  <si>
    <t>NP - národný projekt</t>
  </si>
  <si>
    <t>NPŽ - násilie páchané na ženách</t>
  </si>
  <si>
    <t>NR - Nitriansky kraj</t>
  </si>
  <si>
    <t>NR SR - Národná rada Slovenskej republiky</t>
  </si>
  <si>
    <t>OMK - Otvorená metóda koordinácie</t>
  </si>
  <si>
    <t>OPS - odborné poradenské služby</t>
  </si>
  <si>
    <t>OZP - občan so zdravotným postihnutím</t>
  </si>
  <si>
    <t>OZPSPTP- občan so zdravotným postihnutím so sťaženým prístupom na trh práce</t>
  </si>
  <si>
    <t>p. b. - percentuálny bod</t>
  </si>
  <si>
    <t>PDU - podiel disponibilných uchádzačov o zamestnanie v produktívnom veku</t>
  </si>
  <si>
    <t>PKS - podpora poskytovania komunitných a kvalitných sociálnych služieb</t>
  </si>
  <si>
    <t>PM - pracovné miesto</t>
  </si>
  <si>
    <t>PO - Prešovský kraj</t>
  </si>
  <si>
    <t>PP - peňažný príspevok</t>
  </si>
  <si>
    <t>PPS - parita (štandard) kúpnej sily (purchasing power standard)</t>
  </si>
  <si>
    <t>PU - podiel celkového počtu uchádzačov o zamestnanie v produktívnom veku</t>
  </si>
  <si>
    <t>PÚ - pracovný úraz</t>
  </si>
  <si>
    <t>P SK - Program Slovensko</t>
  </si>
  <si>
    <t>PSS - poskytovatelia sociálnych služieb</t>
  </si>
  <si>
    <t>PKP - poradne komplexnej pomoci</t>
  </si>
  <si>
    <t>PZ - projektový zámer</t>
  </si>
  <si>
    <t>RO - riadiaci orgán</t>
  </si>
  <si>
    <t>ROMR - reťazový index s bázou v referenčnom roku</t>
  </si>
  <si>
    <t>RPPS - referát poradensko-psychologických služieb</t>
  </si>
  <si>
    <t>RSD MIS - riadenie sociálnych dávok - manažérsky informačný systém MPSVR SR</t>
  </si>
  <si>
    <t>RSP - registrovaný sociálny podnik</t>
  </si>
  <si>
    <t>RÚVZ - regionálny úrad verejného zdravotníctva</t>
  </si>
  <si>
    <t>s. c. - stále ceny</t>
  </si>
  <si>
    <t>SK ISCO-08 - štatistická klasifikácia zamestnaní, verzia 2016</t>
  </si>
  <si>
    <t>SOŠ - stredná odborná škola</t>
  </si>
  <si>
    <t>SPODaSK - sociálnoprávna ochrana detí a sociálna kuratela</t>
  </si>
  <si>
    <t xml:space="preserve">Správa - Správa o sociálnej situácii obyvateľstva Slovenskej republiky </t>
  </si>
  <si>
    <t>SPÚ - závažný pracovný úraz s následkom smrti</t>
  </si>
  <si>
    <t>SR - Slovenská republika</t>
  </si>
  <si>
    <t>SŠ - stredná škola</t>
  </si>
  <si>
    <t>SZČ - samostatná zárobková činnosť</t>
  </si>
  <si>
    <t>SZČO - samostatne zárobkovo činná osoba</t>
  </si>
  <si>
    <t>SŽM - suma životného minima</t>
  </si>
  <si>
    <t>ŠÚ SR - Štatistický úrad Slovenskej republiky</t>
  </si>
  <si>
    <t>tis. - tisíc</t>
  </si>
  <si>
    <t>TN - Trenčiansky kraj</t>
  </si>
  <si>
    <t>TT - Trnavský kraj</t>
  </si>
  <si>
    <t>ŤZP - ťažko zdravotne postihnutý(í)/ ťažké zdravotné postihnutie</t>
  </si>
  <si>
    <t>ŤUZ - ťažká ujma na zdraví</t>
  </si>
  <si>
    <t>UoZ - uchádzač o zamestnanie</t>
  </si>
  <si>
    <t>ÚPSVR, ÚPSVaR, Ústredie PSVR, Ústredie SR - Ústredie práce, sociálnych vecí a rodiny, ústredie</t>
  </si>
  <si>
    <t>úrad PSVR, úrady PSVR - úrad/úrady práce, sociálnych vecí a rodiny</t>
  </si>
  <si>
    <t>VPM - voľné pracovné miesto</t>
  </si>
  <si>
    <t>VŠ - vysoká škola</t>
  </si>
  <si>
    <t>VZPS - výberové zisťovanie pracovných síl</t>
  </si>
  <si>
    <t>WI - intenzita práce (work intensity)</t>
  </si>
  <si>
    <t>Z. z. - Zbierka zákonov</t>
  </si>
  <si>
    <t>ZA - Žilinský kraj</t>
  </si>
  <si>
    <t>ŽoNFP - žiadosť o nenávratný finančný príspevok</t>
  </si>
  <si>
    <t>ZoZ - záujemca o zamestnanie</t>
  </si>
  <si>
    <t>ZŠ - základná škola</t>
  </si>
  <si>
    <t>€ - euro</t>
  </si>
  <si>
    <t>Tabuľka 2.5 Miera ekonomickej aktivity obyvateľov podľa veku a pohlavia (priemer za rok v %)</t>
  </si>
  <si>
    <t>Tabuľka 1.1 Prírastky obyvateľstva SR v rokoch 2023 a 2024</t>
  </si>
  <si>
    <t>Graf 1.2 Veková štruktúra obyvateľstva SR, 2014 a 2024</t>
  </si>
  <si>
    <t>Graf 2Hrubá miera prirodzeného prírastku obyvateľstva v roku 2024 v okresoch SR</t>
  </si>
  <si>
    <t>Tabuľka 2.10 Miera zamestnanosti vo veku 20 – 64 rokov podľa krajov</t>
  </si>
  <si>
    <t>K2.1.3 Voľné prac. miesta</t>
  </si>
  <si>
    <t>2.1.2.2 Zamestnanosť podľa štatistického výkazníctva ŠÚ SR</t>
  </si>
  <si>
    <t>K2.1.4.1 Nezamestnanosť ÚPSVR</t>
  </si>
  <si>
    <t>2.1.4.1 Nezamestnanosť ÚPSVR</t>
  </si>
  <si>
    <t>K2.1.4.1 Štruktúra VPM - ÚPSVR</t>
  </si>
  <si>
    <t>K2.1.4.2 Nezamestnanosť VZPS</t>
  </si>
  <si>
    <t>K2.2.3 Úplné náklady práce</t>
  </si>
  <si>
    <t>2.2.3 Úplné náklady práce</t>
  </si>
  <si>
    <t>Tabuľka 1 Ekonomicky aktívne obyvateľstvo podľa veku, vzdelania a pohlavia v roku 2024 (priemer za rok v tis.)</t>
  </si>
  <si>
    <t>Graf 1 Podiel počtu disponibilných UoZ v produktívnom veku na počte obyvateľov v produktívnom veku v okresoch SR (priemer za rok 2024)*</t>
  </si>
  <si>
    <t>ÚPSVR, MPSVR SR</t>
  </si>
  <si>
    <t>Tabuľka 12 Počet registrovaných  sociálnych podnikov v najmenej rozvinutých okresoch v roku 2024</t>
  </si>
  <si>
    <t>Tabuľka 14 Priemerná hrubá mesačná mzda v podnikateľskej a nepodnikateľskej sfére podľa hlavnej triedy SK ISCO-08 – rok 2024 v €</t>
  </si>
  <si>
    <t>Trexima</t>
  </si>
  <si>
    <t>SoSS - Správa o sociálnej situácii obyvateľstva Slovenskej republiky</t>
  </si>
  <si>
    <t>NŽL - Národná linka pre ženy zažívajúce násilie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</si>
</sst>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0%"/>
    <numFmt numFmtId="167" formatCode="0.0"/>
    <numFmt numFmtId="168" formatCode="#,##0.0"/>
    <numFmt numFmtId="169" formatCode="_-* #,##0\ _€_-;\-* #,##0\ _€_-;_-* &quot;-&quot;??\ _€_-;_-@_-"/>
    <numFmt numFmtId="170" formatCode="#,##0.000"/>
    <numFmt numFmtId="171" formatCode="#0"/>
    <numFmt numFmtId="172" formatCode="[$-41B]General"/>
    <numFmt numFmtId="173" formatCode="mmmm\ yyyy"/>
  </numFmts>
  <fonts count="83" x14ac:knownFonts="1">
    <font>
      <sz val="11"/>
      <color theme="1"/>
      <name val="Calibri"/>
      <family val="2"/>
      <charset val="238"/>
      <scheme val="minor"/>
    </font>
    <font>
      <sz val="11"/>
      <color theme="1"/>
      <name val="Calibri"/>
      <family val="2"/>
      <charset val="238"/>
      <scheme val="minor"/>
    </font>
    <font>
      <sz val="10"/>
      <name val="Arial"/>
      <family val="2"/>
    </font>
    <font>
      <sz val="10"/>
      <name val="Arial"/>
      <family val="2"/>
      <charset val="238"/>
    </font>
    <font>
      <sz val="11"/>
      <color theme="1"/>
      <name val="Arial Narrow"/>
      <family val="2"/>
      <charset val="238"/>
    </font>
    <font>
      <b/>
      <sz val="11"/>
      <color rgb="FF000000"/>
      <name val="Arial Narrow"/>
      <family val="2"/>
      <charset val="238"/>
    </font>
    <font>
      <i/>
      <sz val="11"/>
      <color theme="1"/>
      <name val="Arial Narrow"/>
      <family val="2"/>
      <charset val="238"/>
    </font>
    <font>
      <sz val="11"/>
      <name val="Arial Narrow"/>
      <family val="2"/>
      <charset val="238"/>
    </font>
    <font>
      <b/>
      <sz val="11"/>
      <color theme="1"/>
      <name val="Arial Narrow"/>
      <family val="2"/>
      <charset val="238"/>
    </font>
    <font>
      <b/>
      <sz val="10"/>
      <color rgb="FFFFFFFF"/>
      <name val="Arial Narrow"/>
      <family val="2"/>
      <charset val="238"/>
    </font>
    <font>
      <sz val="11"/>
      <color rgb="FF000000"/>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b/>
      <sz val="11"/>
      <name val="Arial Narrow"/>
      <family val="2"/>
      <charset val="238"/>
    </font>
    <font>
      <b/>
      <sz val="11"/>
      <color rgb="FFFFFFFF"/>
      <name val="Arial Narrow"/>
      <family val="2"/>
      <charset val="238"/>
    </font>
    <font>
      <b/>
      <sz val="10"/>
      <name val="Arial Narrow"/>
      <family val="2"/>
      <charset val="238"/>
    </font>
    <font>
      <sz val="10"/>
      <name val="Arial Narrow"/>
      <family val="2"/>
      <charset val="238"/>
    </font>
    <font>
      <sz val="10"/>
      <color theme="1"/>
      <name val="Arial Narrow"/>
      <family val="2"/>
      <charset val="238"/>
    </font>
    <font>
      <i/>
      <sz val="10"/>
      <color theme="1"/>
      <name val="Arial Narrow"/>
      <family val="2"/>
      <charset val="238"/>
    </font>
    <font>
      <b/>
      <sz val="10"/>
      <color theme="1"/>
      <name val="Arial Narrow"/>
      <family val="2"/>
      <charset val="238"/>
    </font>
    <font>
      <b/>
      <sz val="10"/>
      <color rgb="FF000000"/>
      <name val="Arial Narrow"/>
      <family val="2"/>
      <charset val="238"/>
    </font>
    <font>
      <sz val="10"/>
      <color rgb="FF000000"/>
      <name val="Arial Narrow"/>
      <family val="2"/>
      <charset val="238"/>
    </font>
    <font>
      <i/>
      <sz val="10"/>
      <name val="Arial Narrow"/>
      <family val="2"/>
      <charset val="238"/>
    </font>
    <font>
      <sz val="12"/>
      <color theme="1"/>
      <name val="Arial Narrow"/>
      <family val="2"/>
      <charset val="238"/>
    </font>
    <font>
      <b/>
      <sz val="12"/>
      <color theme="1"/>
      <name val="Arial Narrow"/>
      <family val="2"/>
      <charset val="238"/>
    </font>
    <font>
      <b/>
      <sz val="12"/>
      <name val="Arial Narrow"/>
      <family val="2"/>
      <charset val="238"/>
    </font>
    <font>
      <sz val="12"/>
      <name val="Arial Narrow"/>
      <family val="2"/>
      <charset val="238"/>
    </font>
    <font>
      <i/>
      <sz val="12"/>
      <color theme="1"/>
      <name val="Arial Narrow"/>
      <family val="2"/>
      <charset val="238"/>
    </font>
    <font>
      <sz val="12"/>
      <color rgb="FF000000"/>
      <name val="Arial Narrow"/>
      <family val="2"/>
      <charset val="238"/>
    </font>
    <font>
      <i/>
      <sz val="12"/>
      <color rgb="FF000000"/>
      <name val="Arial Narrow"/>
      <family val="2"/>
      <charset val="238"/>
    </font>
    <font>
      <i/>
      <sz val="10"/>
      <color rgb="FF000000"/>
      <name val="Arial Narrow"/>
      <family val="2"/>
      <charset val="238"/>
    </font>
    <font>
      <b/>
      <sz val="11"/>
      <color rgb="FFFF3399"/>
      <name val="Arial Narrow"/>
      <family val="2"/>
      <charset val="238"/>
    </font>
    <font>
      <i/>
      <vertAlign val="superscript"/>
      <sz val="11"/>
      <color rgb="FF000000"/>
      <name val="Arial Narrow"/>
      <family val="2"/>
      <charset val="238"/>
    </font>
    <font>
      <i/>
      <sz val="11"/>
      <color rgb="FF000000"/>
      <name val="Symbol"/>
      <family val="1"/>
      <charset val="2"/>
    </font>
    <font>
      <b/>
      <sz val="11"/>
      <color rgb="FF333300"/>
      <name val="Arial Narrow"/>
      <family val="2"/>
      <charset val="238"/>
    </font>
    <font>
      <sz val="11"/>
      <color rgb="FF333300"/>
      <name val="Arial Narrow"/>
      <family val="2"/>
      <charset val="238"/>
    </font>
    <font>
      <sz val="11"/>
      <color rgb="FF253C73"/>
      <name val="Arial Narrow"/>
      <family val="2"/>
      <charset val="238"/>
    </font>
    <font>
      <sz val="10"/>
      <color rgb="FF333300"/>
      <name val="Arial Narrow"/>
      <family val="2"/>
      <charset val="238"/>
    </font>
    <font>
      <b/>
      <sz val="12"/>
      <color rgb="FF000000"/>
      <name val="Arial Narrow"/>
      <family val="2"/>
      <charset val="238"/>
    </font>
    <font>
      <b/>
      <i/>
      <sz val="11"/>
      <color theme="1"/>
      <name val="Arial Narrow"/>
      <family val="2"/>
      <charset val="238"/>
    </font>
    <font>
      <b/>
      <sz val="11"/>
      <color theme="0"/>
      <name val="Arial Narrow"/>
      <family val="2"/>
      <charset val="238"/>
    </font>
    <font>
      <b/>
      <u/>
      <sz val="11"/>
      <color rgb="FFB7194A"/>
      <name val="Arial Narrow"/>
      <family val="2"/>
      <charset val="238"/>
    </font>
    <font>
      <u/>
      <sz val="11"/>
      <color rgb="FFE85E89"/>
      <name val="Arial Narrow"/>
      <family val="2"/>
      <charset val="238"/>
    </font>
    <font>
      <sz val="11"/>
      <color theme="1" tint="0.499984740745262"/>
      <name val="Arial Narrow"/>
      <family val="2"/>
      <charset val="238"/>
    </font>
    <font>
      <b/>
      <sz val="11"/>
      <color theme="1"/>
      <name val="Calibri"/>
      <family val="2"/>
      <charset val="238"/>
      <scheme val="minor"/>
    </font>
    <font>
      <sz val="11"/>
      <color rgb="FFA7118A"/>
      <name val="Arial Narrow"/>
      <family val="2"/>
      <charset val="238"/>
    </font>
    <font>
      <sz val="11"/>
      <color rgb="FFFF0000"/>
      <name val="Arial Narrow"/>
      <family val="2"/>
      <charset val="238"/>
    </font>
    <font>
      <strike/>
      <sz val="11"/>
      <color rgb="FFFF0000"/>
      <name val="Arial Narrow"/>
      <family val="2"/>
      <charset val="238"/>
    </font>
    <font>
      <sz val="10"/>
      <name val="Arial CE"/>
    </font>
    <font>
      <b/>
      <sz val="14"/>
      <name val="Arial Narrow"/>
      <family val="2"/>
      <charset val="238"/>
    </font>
    <font>
      <b/>
      <sz val="14"/>
      <color rgb="FFA7118A"/>
      <name val="Arial Narrow"/>
      <family val="2"/>
      <charset val="238"/>
    </font>
    <font>
      <b/>
      <sz val="14"/>
      <color theme="1"/>
      <name val="Arial Narrow"/>
      <family val="2"/>
      <charset val="238"/>
    </font>
    <font>
      <b/>
      <vertAlign val="superscript"/>
      <sz val="11"/>
      <color rgb="FFFFFFFF"/>
      <name val="Arial Narrow"/>
      <family val="2"/>
      <charset val="238"/>
    </font>
    <font>
      <sz val="11"/>
      <color rgb="FF0070C0"/>
      <name val="Arial Narrow"/>
      <family val="2"/>
      <charset val="238"/>
    </font>
    <font>
      <sz val="8"/>
      <color indexed="8"/>
      <name val="Arial"/>
      <family val="2"/>
      <charset val="238"/>
    </font>
    <font>
      <sz val="11"/>
      <color rgb="FF002060"/>
      <name val="Arial Narrow"/>
      <family val="2"/>
      <charset val="238"/>
    </font>
    <font>
      <i/>
      <vertAlign val="superscript"/>
      <sz val="11"/>
      <name val="Arial Narrow"/>
      <family val="2"/>
      <charset val="238"/>
    </font>
    <font>
      <sz val="10"/>
      <color rgb="FFFFFFFF"/>
      <name val="Arial Narrow"/>
      <family val="2"/>
      <charset val="238"/>
    </font>
    <font>
      <strike/>
      <sz val="11"/>
      <name val="Arial Narrow"/>
      <family val="2"/>
      <charset val="238"/>
    </font>
    <font>
      <sz val="11"/>
      <color rgb="FF000000"/>
      <name val="Calibri"/>
      <family val="2"/>
    </font>
    <font>
      <b/>
      <sz val="10.5"/>
      <color rgb="FFFFFFFF"/>
      <name val="Arial Narrow"/>
      <family val="2"/>
      <charset val="238"/>
    </font>
    <font>
      <b/>
      <sz val="10.5"/>
      <color rgb="FF000000"/>
      <name val="Arial Narrow"/>
      <family val="2"/>
      <charset val="238"/>
    </font>
    <font>
      <sz val="10.5"/>
      <color rgb="FF000000"/>
      <name val="Arial Narrow"/>
      <family val="2"/>
      <charset val="238"/>
    </font>
    <font>
      <sz val="9"/>
      <color rgb="FF000000"/>
      <name val="Arial Narrow"/>
      <family val="2"/>
      <charset val="238"/>
    </font>
    <font>
      <b/>
      <sz val="10"/>
      <name val="Arial Narrow"/>
      <family val="2"/>
    </font>
    <font>
      <b/>
      <sz val="10"/>
      <color rgb="FF333300"/>
      <name val="Arial Narrow"/>
      <family val="2"/>
      <charset val="238"/>
    </font>
    <font>
      <sz val="9.5"/>
      <color rgb="FF333300"/>
      <name val="Arial Narrow"/>
      <family val="2"/>
      <charset val="238"/>
    </font>
    <font>
      <sz val="9"/>
      <color theme="1"/>
      <name val="Arial Narrow"/>
      <family val="2"/>
      <charset val="238"/>
    </font>
    <font>
      <b/>
      <i/>
      <sz val="10"/>
      <color rgb="FF000000"/>
      <name val="Arial Narrow"/>
      <family val="2"/>
      <charset val="238"/>
    </font>
    <font>
      <sz val="9.5"/>
      <color theme="1"/>
      <name val="Arial Narrow"/>
      <family val="2"/>
      <charset val="238"/>
    </font>
    <font>
      <i/>
      <sz val="11"/>
      <color rgb="FF0070C0"/>
      <name val="Arial Narrow"/>
      <family val="2"/>
      <charset val="238"/>
    </font>
    <font>
      <sz val="11"/>
      <name val="Calibri"/>
      <family val="2"/>
      <charset val="238"/>
      <scheme val="minor"/>
    </font>
    <font>
      <b/>
      <vertAlign val="superscript"/>
      <sz val="11"/>
      <color rgb="FF000000"/>
      <name val="Arial Narrow"/>
      <family val="2"/>
      <charset val="238"/>
    </font>
    <font>
      <vertAlign val="superscript"/>
      <sz val="11"/>
      <color rgb="FF000000"/>
      <name val="Arial Narrow"/>
      <family val="2"/>
      <charset val="238"/>
    </font>
    <font>
      <sz val="10"/>
      <name val="Calibri"/>
      <family val="2"/>
      <charset val="238"/>
      <scheme val="minor"/>
    </font>
    <font>
      <sz val="10"/>
      <color theme="1"/>
      <name val="Calibri"/>
      <family val="2"/>
      <charset val="238"/>
      <scheme val="minor"/>
    </font>
    <font>
      <b/>
      <sz val="9"/>
      <color theme="0"/>
      <name val="Calibri"/>
      <family val="2"/>
      <charset val="238"/>
      <scheme val="minor"/>
    </font>
    <font>
      <b/>
      <sz val="10"/>
      <color theme="0"/>
      <name val="Calibri"/>
      <family val="2"/>
      <charset val="238"/>
      <scheme val="minor"/>
    </font>
    <font>
      <b/>
      <sz val="12"/>
      <color theme="1"/>
      <name val="Arial"/>
      <family val="2"/>
      <charset val="238"/>
    </font>
    <font>
      <sz val="11"/>
      <color theme="1"/>
      <name val="Arial"/>
      <family val="2"/>
      <charset val="238"/>
    </font>
    <font>
      <b/>
      <sz val="9"/>
      <color rgb="FF000000"/>
      <name val="Arial Narrow"/>
      <family val="2"/>
      <charset val="238"/>
    </font>
    <font>
      <sz val="9"/>
      <color rgb="FF333300"/>
      <name val="Arial Narrow"/>
      <family val="2"/>
      <charset val="238"/>
    </font>
  </fonts>
  <fills count="6">
    <fill>
      <patternFill patternType="none"/>
    </fill>
    <fill>
      <patternFill patternType="gray125"/>
    </fill>
    <fill>
      <patternFill patternType="solid">
        <fgColor theme="0"/>
        <bgColor indexed="64"/>
      </patternFill>
    </fill>
    <fill>
      <patternFill patternType="solid">
        <fgColor rgb="FFB7194A"/>
        <bgColor indexed="64"/>
      </patternFill>
    </fill>
    <fill>
      <patternFill patternType="solid">
        <fgColor rgb="FFFFFFFF"/>
        <bgColor indexed="64"/>
      </patternFill>
    </fill>
    <fill>
      <patternFill patternType="solid">
        <fgColor theme="0" tint="-0.14999847407452621"/>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style="medium">
        <color rgb="FFFFFFFF"/>
      </bottom>
      <diagonal/>
    </border>
    <border>
      <left/>
      <right/>
      <top style="medium">
        <color rgb="FFC00000"/>
      </top>
      <bottom/>
      <diagonal/>
    </border>
    <border>
      <left/>
      <right style="medium">
        <color rgb="FFC00000"/>
      </right>
      <top style="medium">
        <color rgb="FFC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7194A"/>
      </left>
      <right style="medium">
        <color rgb="FFB7194A"/>
      </right>
      <top style="medium">
        <color rgb="FFB7194A"/>
      </top>
      <bottom style="medium">
        <color rgb="FFB7194A"/>
      </bottom>
      <diagonal/>
    </border>
    <border>
      <left/>
      <right style="medium">
        <color rgb="FFB7194A"/>
      </right>
      <top style="medium">
        <color rgb="FFB7194A"/>
      </top>
      <bottom style="medium">
        <color rgb="FFB7194A"/>
      </bottom>
      <diagonal/>
    </border>
    <border>
      <left style="medium">
        <color rgb="FFB7194A"/>
      </left>
      <right style="medium">
        <color rgb="FFB7194A"/>
      </right>
      <top/>
      <bottom style="medium">
        <color rgb="FFB7194A"/>
      </bottom>
      <diagonal/>
    </border>
    <border>
      <left/>
      <right style="medium">
        <color rgb="FFB7194A"/>
      </right>
      <top/>
      <bottom style="medium">
        <color rgb="FFB7194A"/>
      </bottom>
      <diagonal/>
    </border>
    <border>
      <left style="medium">
        <color rgb="FFB7194A"/>
      </left>
      <right style="medium">
        <color rgb="FFB7194A"/>
      </right>
      <top style="medium">
        <color rgb="FFB7194A"/>
      </top>
      <bottom/>
      <diagonal/>
    </border>
    <border>
      <left style="medium">
        <color rgb="FFB7194A"/>
      </left>
      <right/>
      <top style="medium">
        <color rgb="FFB7194A"/>
      </top>
      <bottom/>
      <diagonal/>
    </border>
    <border>
      <left/>
      <right/>
      <top style="medium">
        <color rgb="FFB7194A"/>
      </top>
      <bottom/>
      <diagonal/>
    </border>
    <border>
      <left/>
      <right style="medium">
        <color rgb="FFB7194A"/>
      </right>
      <top/>
      <bottom/>
      <diagonal/>
    </border>
    <border>
      <left/>
      <right/>
      <top/>
      <bottom style="medium">
        <color rgb="FFB7194A"/>
      </bottom>
      <diagonal/>
    </border>
    <border>
      <left style="medium">
        <color rgb="FFB7194A"/>
      </left>
      <right style="medium">
        <color rgb="FFB7194A"/>
      </right>
      <top/>
      <bottom/>
      <diagonal/>
    </border>
    <border>
      <left style="medium">
        <color rgb="FFB7194A"/>
      </left>
      <right/>
      <top/>
      <bottom/>
      <diagonal/>
    </border>
    <border>
      <left style="medium">
        <color rgb="FFB7194A"/>
      </left>
      <right/>
      <top/>
      <bottom style="medium">
        <color rgb="FFB7194A"/>
      </bottom>
      <diagonal/>
    </border>
    <border>
      <left style="medium">
        <color rgb="FFB7194A"/>
      </left>
      <right/>
      <top style="medium">
        <color rgb="FFB7194A"/>
      </top>
      <bottom style="thin">
        <color theme="0"/>
      </bottom>
      <diagonal/>
    </border>
    <border>
      <left/>
      <right/>
      <top style="medium">
        <color rgb="FFB7194A"/>
      </top>
      <bottom style="thin">
        <color theme="0"/>
      </bottom>
      <diagonal/>
    </border>
    <border>
      <left/>
      <right style="medium">
        <color rgb="FFB7194A"/>
      </right>
      <top style="medium">
        <color rgb="FFB7194A"/>
      </top>
      <bottom style="thin">
        <color theme="0"/>
      </bottom>
      <diagonal/>
    </border>
    <border>
      <left style="thin">
        <color theme="0"/>
      </left>
      <right style="thin">
        <color theme="0"/>
      </right>
      <top style="thin">
        <color theme="0"/>
      </top>
      <bottom/>
      <diagonal/>
    </border>
    <border>
      <left style="thin">
        <color theme="0"/>
      </left>
      <right style="medium">
        <color rgb="FFB7194A"/>
      </right>
      <top style="thin">
        <color theme="0"/>
      </top>
      <bottom/>
      <diagonal/>
    </border>
    <border>
      <left style="medium">
        <color rgb="FFFFFFFF"/>
      </left>
      <right style="medium">
        <color rgb="FFB7194A"/>
      </right>
      <top/>
      <bottom style="medium">
        <color rgb="FFB7194A"/>
      </bottom>
      <diagonal/>
    </border>
    <border>
      <left style="medium">
        <color rgb="FFB7194A"/>
      </left>
      <right style="thin">
        <color theme="0"/>
      </right>
      <top/>
      <bottom style="medium">
        <color rgb="FFB7194A"/>
      </bottom>
      <diagonal/>
    </border>
    <border>
      <left style="thin">
        <color rgb="FFB7194A"/>
      </left>
      <right style="thin">
        <color rgb="FFB7194A"/>
      </right>
      <top style="thin">
        <color rgb="FFB7194A"/>
      </top>
      <bottom style="thin">
        <color rgb="FFB7194A"/>
      </bottom>
      <diagonal/>
    </border>
    <border>
      <left style="thin">
        <color rgb="FFB7194A"/>
      </left>
      <right/>
      <top style="thin">
        <color rgb="FFB7194A"/>
      </top>
      <bottom style="thin">
        <color rgb="FFB7194A"/>
      </bottom>
      <diagonal/>
    </border>
    <border>
      <left/>
      <right style="thin">
        <color rgb="FFB7194A"/>
      </right>
      <top style="thin">
        <color rgb="FFB7194A"/>
      </top>
      <bottom style="thin">
        <color rgb="FFB7194A"/>
      </bottom>
      <diagonal/>
    </border>
    <border>
      <left/>
      <right style="medium">
        <color rgb="FFB7194A"/>
      </right>
      <top style="medium">
        <color rgb="FFB7194A"/>
      </top>
      <bottom/>
      <diagonal/>
    </border>
    <border>
      <left style="medium">
        <color rgb="FFB7194A"/>
      </left>
      <right/>
      <top style="medium">
        <color rgb="FFB7194A"/>
      </top>
      <bottom style="medium">
        <color rgb="FFB7194A"/>
      </bottom>
      <diagonal/>
    </border>
    <border>
      <left/>
      <right/>
      <top style="medium">
        <color rgb="FFB7194A"/>
      </top>
      <bottom style="medium">
        <color rgb="FFB7194A"/>
      </bottom>
      <diagonal/>
    </border>
    <border>
      <left/>
      <right style="thin">
        <color theme="0"/>
      </right>
      <top style="medium">
        <color rgb="FFB7194A"/>
      </top>
      <bottom/>
      <diagonal/>
    </border>
    <border>
      <left style="medium">
        <color rgb="FFB7194A"/>
      </left>
      <right/>
      <top/>
      <bottom style="thin">
        <color rgb="FFB7194A"/>
      </bottom>
      <diagonal/>
    </border>
    <border>
      <left/>
      <right style="thin">
        <color theme="0"/>
      </right>
      <top/>
      <bottom style="thin">
        <color rgb="FFB7194A"/>
      </bottom>
      <diagonal/>
    </border>
    <border>
      <left style="thin">
        <color rgb="FFB7194A"/>
      </left>
      <right style="thin">
        <color rgb="FFB7194A"/>
      </right>
      <top/>
      <bottom style="thin">
        <color rgb="FFB7194A"/>
      </bottom>
      <diagonal/>
    </border>
    <border>
      <left style="thin">
        <color rgb="FFB7194A"/>
      </left>
      <right style="thin">
        <color rgb="FFB7194A"/>
      </right>
      <top style="thin">
        <color rgb="FFB7194A"/>
      </top>
      <bottom/>
      <diagonal/>
    </border>
    <border>
      <left style="medium">
        <color rgb="FFB7194A"/>
      </left>
      <right style="medium">
        <color rgb="FFB7194A"/>
      </right>
      <top style="medium">
        <color rgb="FFB7194A"/>
      </top>
      <bottom style="thin">
        <color theme="0"/>
      </bottom>
      <diagonal/>
    </border>
    <border>
      <left style="thin">
        <color theme="0"/>
      </left>
      <right style="medium">
        <color rgb="FFB7194A"/>
      </right>
      <top style="thin">
        <color theme="0"/>
      </top>
      <bottom style="medium">
        <color rgb="FFB7194A"/>
      </bottom>
      <diagonal/>
    </border>
    <border>
      <left style="thin">
        <color theme="0"/>
      </left>
      <right/>
      <top style="thin">
        <color theme="0"/>
      </top>
      <bottom style="medium">
        <color rgb="FFB7194A"/>
      </bottom>
      <diagonal/>
    </border>
    <border>
      <left style="medium">
        <color rgb="FFB7194A"/>
      </left>
      <right style="medium">
        <color rgb="FFFFFFFF"/>
      </right>
      <top style="medium">
        <color rgb="FFB7194A"/>
      </top>
      <bottom/>
      <diagonal/>
    </border>
    <border>
      <left style="medium">
        <color rgb="FFB7194A"/>
      </left>
      <right style="medium">
        <color rgb="FFFFFFFF"/>
      </right>
      <top/>
      <bottom/>
      <diagonal/>
    </border>
    <border>
      <left style="medium">
        <color rgb="FFB7194A"/>
      </left>
      <right style="medium">
        <color rgb="FFFFFFFF"/>
      </right>
      <top/>
      <bottom style="medium">
        <color rgb="FFB7194A"/>
      </bottom>
      <diagonal/>
    </border>
    <border>
      <left/>
      <right style="medium">
        <color rgb="FFFFFFFF"/>
      </right>
      <top style="medium">
        <color rgb="FFB7194A"/>
      </top>
      <bottom style="medium">
        <color rgb="FFFFFFFF"/>
      </bottom>
      <diagonal/>
    </border>
    <border>
      <left style="medium">
        <color rgb="FFFFFFFF"/>
      </left>
      <right/>
      <top style="medium">
        <color rgb="FFB7194A"/>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B7194A"/>
      </bottom>
      <diagonal/>
    </border>
    <border>
      <left style="medium">
        <color rgb="FFC00000"/>
      </left>
      <right/>
      <top/>
      <bottom style="medium">
        <color rgb="FFB7194A"/>
      </bottom>
      <diagonal/>
    </border>
    <border>
      <left style="medium">
        <color rgb="FFB7194A"/>
      </left>
      <right/>
      <top style="medium">
        <color rgb="FFB7194A"/>
      </top>
      <bottom style="medium">
        <color rgb="FFFFFFFF"/>
      </bottom>
      <diagonal/>
    </border>
    <border>
      <left/>
      <right style="medium">
        <color rgb="FFB7194A"/>
      </right>
      <top style="medium">
        <color rgb="FFB7194A"/>
      </top>
      <bottom style="medium">
        <color rgb="FFFFFFFF"/>
      </bottom>
      <diagonal/>
    </border>
    <border>
      <left/>
      <right style="medium">
        <color rgb="FFC00000"/>
      </right>
      <top/>
      <bottom/>
      <diagonal/>
    </border>
    <border>
      <left/>
      <right style="thin">
        <color theme="0"/>
      </right>
      <top style="medium">
        <color rgb="FFB7194A"/>
      </top>
      <bottom style="thin">
        <color theme="0"/>
      </bottom>
      <diagonal/>
    </border>
    <border>
      <left style="thin">
        <color theme="0"/>
      </left>
      <right/>
      <top style="medium">
        <color rgb="FFB7194A"/>
      </top>
      <bottom style="thin">
        <color theme="0"/>
      </bottom>
      <diagonal/>
    </border>
    <border>
      <left style="medium">
        <color rgb="FFB7194A"/>
      </left>
      <right style="medium">
        <color rgb="FFB7194A"/>
      </right>
      <top style="thin">
        <color theme="0"/>
      </top>
      <bottom style="medium">
        <color rgb="FFB7194A"/>
      </bottom>
      <diagonal/>
    </border>
    <border>
      <left style="thin">
        <color theme="0"/>
      </left>
      <right style="medium">
        <color rgb="FFB7194A"/>
      </right>
      <top style="medium">
        <color rgb="FFB7194A"/>
      </top>
      <bottom style="medium">
        <color rgb="FFB7194A"/>
      </bottom>
      <diagonal/>
    </border>
    <border>
      <left style="thin">
        <color theme="0"/>
      </left>
      <right style="medium">
        <color rgb="FFB7194A"/>
      </right>
      <top/>
      <bottom style="medium">
        <color rgb="FFB7194A"/>
      </bottom>
      <diagonal/>
    </border>
    <border>
      <left style="thin">
        <color theme="0"/>
      </left>
      <right/>
      <top style="medium">
        <color rgb="FFB7194A"/>
      </top>
      <bottom/>
      <diagonal/>
    </border>
    <border>
      <left style="thin">
        <color theme="0"/>
      </left>
      <right/>
      <top/>
      <bottom style="medium">
        <color rgb="FFB7194A"/>
      </bottom>
      <diagonal/>
    </border>
    <border>
      <left style="medium">
        <color rgb="FFB7194A"/>
      </left>
      <right style="thin">
        <color theme="0"/>
      </right>
      <top style="medium">
        <color rgb="FFB7194A"/>
      </top>
      <bottom/>
      <diagonal/>
    </border>
    <border>
      <left style="thin">
        <color theme="0"/>
      </left>
      <right/>
      <top/>
      <bottom/>
      <diagonal/>
    </border>
    <border>
      <left/>
      <right/>
      <top style="thin">
        <color theme="0"/>
      </top>
      <bottom/>
      <diagonal/>
    </border>
    <border>
      <left style="thin">
        <color theme="0"/>
      </left>
      <right style="thin">
        <color theme="0"/>
      </right>
      <top style="medium">
        <color rgb="FFB7194A"/>
      </top>
      <bottom/>
      <diagonal/>
    </border>
    <border>
      <left style="thin">
        <color theme="0"/>
      </left>
      <right style="thin">
        <color theme="0"/>
      </right>
      <top/>
      <bottom style="medium">
        <color rgb="FFB7194A"/>
      </bottom>
      <diagonal/>
    </border>
    <border>
      <left style="thin">
        <color theme="0"/>
      </left>
      <right style="thin">
        <color theme="0"/>
      </right>
      <top style="thin">
        <color theme="0"/>
      </top>
      <bottom style="medium">
        <color rgb="FFB7194A"/>
      </bottom>
      <diagonal/>
    </border>
    <border>
      <left/>
      <right/>
      <top style="thin">
        <color theme="0"/>
      </top>
      <bottom style="medium">
        <color rgb="FFB7194A"/>
      </bottom>
      <diagonal/>
    </border>
    <border>
      <left style="medium">
        <color rgb="FFB7194A"/>
      </left>
      <right style="medium">
        <color rgb="FFB7194A"/>
      </right>
      <top/>
      <bottom style="medium">
        <color rgb="FFC00000"/>
      </bottom>
      <diagonal/>
    </border>
    <border>
      <left/>
      <right style="medium">
        <color rgb="FFB7194A"/>
      </right>
      <top/>
      <bottom style="medium">
        <color rgb="FFC00000"/>
      </bottom>
      <diagonal/>
    </border>
    <border>
      <left/>
      <right style="medium">
        <color rgb="FFC00000"/>
      </right>
      <top/>
      <bottom style="medium">
        <color rgb="FFC00000"/>
      </bottom>
      <diagonal/>
    </border>
    <border>
      <left style="thin">
        <color theme="0"/>
      </left>
      <right style="thin">
        <color rgb="FFB7194A"/>
      </right>
      <top style="thin">
        <color rgb="FFB7194A"/>
      </top>
      <bottom style="thin">
        <color rgb="FFB7194A"/>
      </bottom>
      <diagonal/>
    </border>
    <border>
      <left style="thin">
        <color rgb="FFB7194A"/>
      </left>
      <right style="thin">
        <color theme="0"/>
      </right>
      <top style="thin">
        <color rgb="FFB7194A"/>
      </top>
      <bottom style="thin">
        <color rgb="FFB7194A"/>
      </bottom>
      <diagonal/>
    </border>
    <border>
      <left/>
      <right/>
      <top style="thin">
        <color rgb="FFB7194A"/>
      </top>
      <bottom style="thin">
        <color rgb="FFB7194A"/>
      </bottom>
      <diagonal/>
    </border>
    <border>
      <left style="thin">
        <color theme="0"/>
      </left>
      <right style="thin">
        <color rgb="FFB7194A"/>
      </right>
      <top style="thin">
        <color theme="0"/>
      </top>
      <bottom style="thin">
        <color rgb="FFB7194A"/>
      </bottom>
      <diagonal/>
    </border>
    <border>
      <left style="thin">
        <color theme="0"/>
      </left>
      <right style="thin">
        <color theme="0"/>
      </right>
      <top style="thin">
        <color theme="0"/>
      </top>
      <bottom style="thin">
        <color rgb="FFB7194A"/>
      </bottom>
      <diagonal/>
    </border>
    <border>
      <left style="thin">
        <color rgb="FFB7194A"/>
      </left>
      <right style="thin">
        <color theme="0"/>
      </right>
      <top style="thin">
        <color theme="0"/>
      </top>
      <bottom style="thin">
        <color rgb="FFB7194A"/>
      </bottom>
      <diagonal/>
    </border>
    <border>
      <left style="thin">
        <color theme="0"/>
      </left>
      <right style="thin">
        <color rgb="FFB7194A"/>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B7194A"/>
      </left>
      <right style="thin">
        <color theme="0"/>
      </right>
      <top style="thin">
        <color theme="0"/>
      </top>
      <bottom style="thin">
        <color theme="0"/>
      </bottom>
      <diagonal/>
    </border>
    <border>
      <left style="thin">
        <color theme="0"/>
      </left>
      <right style="thin">
        <color rgb="FFB7194A"/>
      </right>
      <top style="thin">
        <color rgb="FFB7194A"/>
      </top>
      <bottom style="thin">
        <color theme="0"/>
      </bottom>
      <diagonal/>
    </border>
    <border>
      <left style="thin">
        <color theme="0"/>
      </left>
      <right style="thin">
        <color theme="0"/>
      </right>
      <top style="thin">
        <color rgb="FFB7194A"/>
      </top>
      <bottom style="thin">
        <color theme="0"/>
      </bottom>
      <diagonal/>
    </border>
    <border>
      <left style="thin">
        <color rgb="FFB7194A"/>
      </left>
      <right style="thin">
        <color theme="0"/>
      </right>
      <top style="thin">
        <color rgb="FFB7194A"/>
      </top>
      <bottom style="thin">
        <color theme="0"/>
      </bottom>
      <diagonal/>
    </border>
    <border>
      <left/>
      <right style="medium">
        <color rgb="FFFFFFFF"/>
      </right>
      <top/>
      <bottom style="medium">
        <color rgb="FFB7194A"/>
      </bottom>
      <diagonal/>
    </border>
    <border>
      <left/>
      <right style="medium">
        <color rgb="FFFFFFFF"/>
      </right>
      <top/>
      <bottom/>
      <diagonal/>
    </border>
    <border>
      <left style="medium">
        <color rgb="FFB7194A"/>
      </left>
      <right/>
      <top style="medium">
        <color rgb="FFB7194A"/>
      </top>
      <bottom style="thin">
        <color indexed="64"/>
      </bottom>
      <diagonal/>
    </border>
    <border>
      <left/>
      <right style="medium">
        <color rgb="FFB7194A"/>
      </right>
      <top style="medium">
        <color rgb="FFB7194A"/>
      </top>
      <bottom style="thin">
        <color indexed="64"/>
      </bottom>
      <diagonal/>
    </border>
    <border>
      <left style="thick">
        <color rgb="FFB7194A"/>
      </left>
      <right style="medium">
        <color rgb="FFFFFFFF"/>
      </right>
      <top style="thick">
        <color rgb="FFB7194A"/>
      </top>
      <bottom/>
      <diagonal/>
    </border>
    <border>
      <left style="thick">
        <color rgb="FFB7194A"/>
      </left>
      <right style="medium">
        <color rgb="FFFFFFFF"/>
      </right>
      <top/>
      <bottom/>
      <diagonal/>
    </border>
    <border>
      <left/>
      <right style="thick">
        <color rgb="FFB7194A"/>
      </right>
      <top style="thick">
        <color rgb="FFB7194A"/>
      </top>
      <bottom style="medium">
        <color rgb="FFFFFFFF"/>
      </bottom>
      <diagonal/>
    </border>
    <border>
      <left/>
      <right style="thick">
        <color rgb="FFB7194A"/>
      </right>
      <top/>
      <bottom/>
      <diagonal/>
    </border>
    <border>
      <left style="thick">
        <color rgb="FFB7194A"/>
      </left>
      <right style="medium">
        <color rgb="FFC00000"/>
      </right>
      <top/>
      <bottom style="medium">
        <color rgb="FFC00000"/>
      </bottom>
      <diagonal/>
    </border>
    <border>
      <left style="medium">
        <color rgb="FFFFFFFF"/>
      </left>
      <right/>
      <top style="thick">
        <color rgb="FFB7194A"/>
      </top>
      <bottom style="medium">
        <color rgb="FFFFFFFF"/>
      </bottom>
      <diagonal/>
    </border>
    <border>
      <left style="medium">
        <color rgb="FFFFFFFF"/>
      </left>
      <right style="medium">
        <color rgb="FFFFFFFF"/>
      </right>
      <top/>
      <bottom/>
      <diagonal/>
    </border>
  </borders>
  <cellStyleXfs count="27">
    <xf numFmtId="0" fontId="0" fillId="0" borderId="0"/>
    <xf numFmtId="9" fontId="1" fillId="0" borderId="0" applyFont="0" applyFill="0" applyBorder="0" applyAlignment="0" applyProtection="0"/>
    <xf numFmtId="0" fontId="2" fillId="0" borderId="0"/>
    <xf numFmtId="0" fontId="42" fillId="0" borderId="0" applyNumberFormat="0" applyFill="0" applyBorder="0" applyAlignment="0" applyProtection="0"/>
    <xf numFmtId="0" fontId="2" fillId="0" borderId="0"/>
    <xf numFmtId="9" fontId="2" fillId="0" borderId="0" applyFont="0" applyFill="0" applyBorder="0" applyAlignment="0" applyProtection="0"/>
    <xf numFmtId="0" fontId="3" fillId="0" borderId="0"/>
    <xf numFmtId="0" fontId="3" fillId="0" borderId="0"/>
    <xf numFmtId="0" fontId="3"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0" fontId="9" fillId="3" borderId="10" applyFont="0" applyFill="0" applyBorder="0" applyAlignment="0">
      <alignment horizontal="center" vertical="center" wrapText="1"/>
    </xf>
    <xf numFmtId="0" fontId="43"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xf numFmtId="0" fontId="2" fillId="0" borderId="0"/>
    <xf numFmtId="0" fontId="49" fillId="0" borderId="0"/>
    <xf numFmtId="0" fontId="49" fillId="0" borderId="0"/>
    <xf numFmtId="0" fontId="3" fillId="0" borderId="0"/>
    <xf numFmtId="172" fontId="60" fillId="0" borderId="0"/>
    <xf numFmtId="0" fontId="3" fillId="0" borderId="0"/>
    <xf numFmtId="0" fontId="1" fillId="0" borderId="0"/>
  </cellStyleXfs>
  <cellXfs count="743">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4" fillId="0" borderId="1" xfId="0" applyFont="1" applyBorder="1"/>
    <xf numFmtId="0" fontId="4" fillId="0" borderId="13" xfId="0" applyFont="1" applyBorder="1" applyAlignment="1">
      <alignment vertical="center"/>
    </xf>
    <xf numFmtId="0" fontId="4" fillId="0" borderId="12" xfId="0" applyFont="1" applyBorder="1" applyAlignment="1">
      <alignment horizontal="justify" vertical="center"/>
    </xf>
    <xf numFmtId="0" fontId="8" fillId="0" borderId="0" xfId="0" applyFont="1" applyAlignment="1">
      <alignment horizontal="left" vertical="center"/>
    </xf>
    <xf numFmtId="3" fontId="4" fillId="0" borderId="0" xfId="0" applyNumberFormat="1" applyFont="1"/>
    <xf numFmtId="0" fontId="11" fillId="0" borderId="0" xfId="0" applyFont="1" applyAlignment="1">
      <alignment horizontal="justify" vertical="center"/>
    </xf>
    <xf numFmtId="166" fontId="4" fillId="0" borderId="0" xfId="1" applyNumberFormat="1" applyFont="1"/>
    <xf numFmtId="0" fontId="7" fillId="0" borderId="1" xfId="2" applyFont="1" applyBorder="1"/>
    <xf numFmtId="0" fontId="8" fillId="0" borderId="0" xfId="0" applyFont="1"/>
    <xf numFmtId="0" fontId="16" fillId="0" borderId="0" xfId="0" applyFont="1" applyAlignment="1">
      <alignment vertical="center"/>
    </xf>
    <xf numFmtId="0" fontId="16" fillId="0" borderId="0" xfId="0" applyFont="1" applyAlignment="1">
      <alignment horizontal="right" vertical="center"/>
    </xf>
    <xf numFmtId="0" fontId="17" fillId="0" borderId="0" xfId="0" applyFont="1" applyAlignment="1">
      <alignment horizontal="right" vertical="center"/>
    </xf>
    <xf numFmtId="0" fontId="10" fillId="0" borderId="12" xfId="0" applyFont="1" applyBorder="1" applyAlignment="1">
      <alignment horizontal="justify" vertical="center"/>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5" fillId="0" borderId="12" xfId="0" applyFont="1" applyBorder="1" applyAlignment="1">
      <alignment horizontal="justify" vertical="center"/>
    </xf>
    <xf numFmtId="0" fontId="5" fillId="0" borderId="13" xfId="0" applyFont="1" applyBorder="1" applyAlignment="1">
      <alignment horizontal="center" vertical="center" wrapText="1"/>
    </xf>
    <xf numFmtId="0" fontId="10" fillId="0" borderId="13" xfId="0" applyFont="1" applyBorder="1" applyAlignment="1">
      <alignment horizontal="center" vertical="center"/>
    </xf>
    <xf numFmtId="2" fontId="4" fillId="0" borderId="0" xfId="0" applyNumberFormat="1" applyFont="1"/>
    <xf numFmtId="0" fontId="4" fillId="0" borderId="0" xfId="0" applyFont="1" applyAlignment="1">
      <alignment wrapText="1"/>
    </xf>
    <xf numFmtId="0" fontId="7" fillId="0" borderId="6" xfId="2" applyFont="1" applyBorder="1"/>
    <xf numFmtId="3" fontId="4" fillId="0" borderId="1" xfId="0" applyNumberFormat="1" applyFont="1" applyBorder="1"/>
    <xf numFmtId="3" fontId="4" fillId="0" borderId="0" xfId="1" applyNumberFormat="1" applyFont="1"/>
    <xf numFmtId="0" fontId="15" fillId="3" borderId="13" xfId="0" applyFont="1" applyFill="1" applyBorder="1" applyAlignment="1">
      <alignment horizontal="center" vertical="center"/>
    </xf>
    <xf numFmtId="0" fontId="8" fillId="0" borderId="12" xfId="0" applyFont="1" applyBorder="1" applyAlignment="1">
      <alignment horizontal="justify" vertical="center"/>
    </xf>
    <xf numFmtId="0" fontId="4" fillId="0" borderId="12" xfId="0" applyFont="1" applyBorder="1" applyAlignment="1">
      <alignment horizontal="justify" vertical="center" wrapText="1"/>
    </xf>
    <xf numFmtId="0" fontId="4" fillId="0" borderId="12" xfId="0" applyFont="1" applyBorder="1" applyAlignment="1">
      <alignment horizontal="left" vertical="center" wrapText="1"/>
    </xf>
    <xf numFmtId="167" fontId="10" fillId="0" borderId="13" xfId="0" applyNumberFormat="1" applyFont="1" applyBorder="1" applyAlignment="1">
      <alignment horizontal="center" vertical="center"/>
    </xf>
    <xf numFmtId="0" fontId="4" fillId="2" borderId="13" xfId="0" applyFont="1" applyFill="1" applyBorder="1" applyAlignment="1">
      <alignment horizontal="right" vertical="center"/>
    </xf>
    <xf numFmtId="0" fontId="14" fillId="0" borderId="27" xfId="0" applyFont="1" applyBorder="1" applyAlignment="1">
      <alignment horizontal="center" vertical="center"/>
    </xf>
    <xf numFmtId="0" fontId="15" fillId="3" borderId="28" xfId="0" applyFont="1" applyFill="1" applyBorder="1" applyAlignment="1">
      <alignment horizontal="center" vertical="center"/>
    </xf>
    <xf numFmtId="0" fontId="4" fillId="0" borderId="29" xfId="0" applyFont="1" applyBorder="1" applyAlignment="1">
      <alignment horizontal="justify" vertical="center"/>
    </xf>
    <xf numFmtId="0" fontId="17" fillId="0" borderId="0" xfId="4" applyFont="1"/>
    <xf numFmtId="0" fontId="16" fillId="0" borderId="0" xfId="4" applyFont="1"/>
    <xf numFmtId="0" fontId="17" fillId="0" borderId="0" xfId="2" applyFont="1"/>
    <xf numFmtId="0" fontId="16" fillId="0" borderId="1" xfId="4" applyFont="1" applyBorder="1" applyAlignment="1">
      <alignment horizontal="center"/>
    </xf>
    <xf numFmtId="0" fontId="17" fillId="0" borderId="1" xfId="2" applyFont="1" applyBorder="1"/>
    <xf numFmtId="4" fontId="17" fillId="0" borderId="0" xfId="2" applyNumberFormat="1" applyFont="1"/>
    <xf numFmtId="0" fontId="19" fillId="0" borderId="0" xfId="0" applyFont="1"/>
    <xf numFmtId="0" fontId="20" fillId="0" borderId="0" xfId="0" applyFont="1" applyAlignment="1">
      <alignment horizontal="left" vertical="center"/>
    </xf>
    <xf numFmtId="0" fontId="18" fillId="0" borderId="0" xfId="0" applyFont="1"/>
    <xf numFmtId="0" fontId="17" fillId="0" borderId="0" xfId="4" applyFont="1" applyAlignment="1">
      <alignment wrapText="1"/>
    </xf>
    <xf numFmtId="0" fontId="23" fillId="0" borderId="0" xfId="4" applyFont="1"/>
    <xf numFmtId="0" fontId="9" fillId="3" borderId="0" xfId="0" applyFont="1" applyFill="1" applyAlignment="1">
      <alignment horizontal="center" vertical="center"/>
    </xf>
    <xf numFmtId="0" fontId="24" fillId="0" borderId="0" xfId="0" applyFont="1"/>
    <xf numFmtId="0" fontId="26" fillId="0" borderId="1" xfId="8" applyFont="1" applyBorder="1" applyAlignment="1">
      <alignment vertical="center"/>
    </xf>
    <xf numFmtId="0" fontId="26" fillId="0" borderId="1" xfId="8" applyFont="1" applyBorder="1" applyAlignment="1">
      <alignment horizontal="center" vertical="center"/>
    </xf>
    <xf numFmtId="0" fontId="27" fillId="0" borderId="1" xfId="8" applyFont="1" applyBorder="1" applyAlignment="1">
      <alignment horizontal="center" vertical="center"/>
    </xf>
    <xf numFmtId="3" fontId="24" fillId="0" borderId="0" xfId="0" applyNumberFormat="1" applyFont="1"/>
    <xf numFmtId="0" fontId="24" fillId="0" borderId="1" xfId="0" applyFont="1" applyBorder="1" applyAlignment="1">
      <alignment horizontal="center"/>
    </xf>
    <xf numFmtId="3" fontId="24" fillId="0" borderId="1" xfId="0" applyNumberFormat="1" applyFont="1" applyBorder="1"/>
    <xf numFmtId="0" fontId="17" fillId="0" borderId="0" xfId="8" applyFont="1"/>
    <xf numFmtId="4" fontId="24" fillId="0" borderId="0" xfId="0" applyNumberFormat="1" applyFont="1"/>
    <xf numFmtId="2" fontId="24" fillId="0" borderId="0" xfId="0" applyNumberFormat="1" applyFont="1"/>
    <xf numFmtId="0" fontId="24" fillId="0" borderId="0" xfId="0" applyFont="1" applyAlignment="1">
      <alignment horizontal="center"/>
    </xf>
    <xf numFmtId="0" fontId="24"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left"/>
    </xf>
    <xf numFmtId="0" fontId="8" fillId="0" borderId="1" xfId="0" applyFont="1" applyBorder="1"/>
    <xf numFmtId="0" fontId="7" fillId="0" borderId="0" xfId="0" applyFont="1"/>
    <xf numFmtId="9" fontId="4" fillId="0" borderId="0" xfId="1" applyFont="1"/>
    <xf numFmtId="0" fontId="15" fillId="3" borderId="13" xfId="0" applyFont="1" applyFill="1" applyBorder="1" applyAlignment="1">
      <alignment horizontal="center" vertical="center" wrapText="1"/>
    </xf>
    <xf numFmtId="0" fontId="8" fillId="0" borderId="12" xfId="0" applyFont="1" applyBorder="1" applyAlignment="1">
      <alignment horizontal="justify" vertical="center" wrapText="1"/>
    </xf>
    <xf numFmtId="0" fontId="31" fillId="0" borderId="0" xfId="0" applyFont="1" applyAlignment="1">
      <alignment horizontal="justify" vertical="center"/>
    </xf>
    <xf numFmtId="0" fontId="9" fillId="3" borderId="3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center" vertical="center"/>
    </xf>
    <xf numFmtId="0" fontId="20" fillId="0" borderId="12" xfId="0" applyFont="1" applyBorder="1" applyAlignment="1">
      <alignment horizontal="justify" vertical="center"/>
    </xf>
    <xf numFmtId="10" fontId="4" fillId="0" borderId="0" xfId="1" applyNumberFormat="1" applyFont="1" applyBorder="1"/>
    <xf numFmtId="169" fontId="4" fillId="0" borderId="0" xfId="14" applyNumberFormat="1" applyFont="1" applyBorder="1"/>
    <xf numFmtId="0" fontId="14" fillId="0" borderId="0" xfId="7" applyFont="1" applyAlignment="1" applyProtection="1">
      <alignment vertical="center"/>
      <protection hidden="1"/>
    </xf>
    <xf numFmtId="3" fontId="6" fillId="0" borderId="0" xfId="0" applyNumberFormat="1" applyFont="1"/>
    <xf numFmtId="0" fontId="14" fillId="0" borderId="0" xfId="0" applyFont="1"/>
    <xf numFmtId="0" fontId="4" fillId="0" borderId="0" xfId="14" applyNumberFormat="1" applyFont="1" applyBorder="1"/>
    <xf numFmtId="0" fontId="7" fillId="0" borderId="0" xfId="7" applyFont="1" applyAlignment="1">
      <alignment vertical="center"/>
    </xf>
    <xf numFmtId="0" fontId="15" fillId="3" borderId="10" xfId="0" applyFont="1" applyFill="1" applyBorder="1" applyAlignment="1">
      <alignment horizontal="left" vertical="center"/>
    </xf>
    <xf numFmtId="0" fontId="10" fillId="0" borderId="12" xfId="0" applyFont="1" applyBorder="1" applyAlignment="1">
      <alignment horizontal="left" vertical="center"/>
    </xf>
    <xf numFmtId="3" fontId="4" fillId="0" borderId="13" xfId="0" applyNumberFormat="1" applyFont="1" applyBorder="1" applyAlignment="1">
      <alignment horizontal="center" vertical="center"/>
    </xf>
    <xf numFmtId="0" fontId="5" fillId="0" borderId="12" xfId="0" applyFont="1" applyBorder="1" applyAlignment="1">
      <alignment horizontal="left" vertical="center"/>
    </xf>
    <xf numFmtId="3" fontId="8" fillId="0" borderId="13" xfId="0" applyNumberFormat="1" applyFont="1" applyBorder="1" applyAlignment="1">
      <alignment horizontal="center" vertical="center"/>
    </xf>
    <xf numFmtId="0" fontId="10" fillId="0" borderId="12" xfId="0" applyFont="1" applyBorder="1" applyAlignment="1">
      <alignment horizontal="left" vertical="center" wrapText="1"/>
    </xf>
    <xf numFmtId="0" fontId="4" fillId="0" borderId="0" xfId="0" applyFont="1" applyAlignment="1">
      <alignment horizontal="left"/>
    </xf>
    <xf numFmtId="0" fontId="15" fillId="3" borderId="17" xfId="0" applyFont="1" applyFill="1" applyBorder="1" applyAlignment="1">
      <alignment horizontal="center" vertical="center"/>
    </xf>
    <xf numFmtId="0" fontId="32" fillId="0" borderId="0" xfId="0" applyFont="1" applyProtection="1">
      <protection locked="0"/>
    </xf>
    <xf numFmtId="0" fontId="4" fillId="0" borderId="0" xfId="0" applyFont="1" applyProtection="1">
      <protection locked="0"/>
    </xf>
    <xf numFmtId="0" fontId="8" fillId="0" borderId="0" xfId="0" applyFont="1" applyProtection="1">
      <protection locked="0"/>
    </xf>
    <xf numFmtId="0" fontId="8" fillId="0" borderId="1" xfId="0" applyFont="1" applyBorder="1" applyProtection="1">
      <protection locked="0"/>
    </xf>
    <xf numFmtId="0" fontId="6" fillId="0" borderId="0" xfId="0" applyFont="1" applyProtection="1">
      <protection locked="0"/>
    </xf>
    <xf numFmtId="0" fontId="33" fillId="0" borderId="0" xfId="0" applyFont="1" applyAlignment="1">
      <alignment horizontal="justify" vertical="center"/>
    </xf>
    <xf numFmtId="3" fontId="10"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22" fillId="0" borderId="12" xfId="0" applyFont="1" applyBorder="1" applyAlignment="1">
      <alignment horizontal="left" vertical="center" wrapText="1"/>
    </xf>
    <xf numFmtId="3" fontId="4" fillId="0" borderId="13"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0" fontId="15" fillId="3" borderId="10" xfId="0" applyFont="1" applyFill="1" applyBorder="1" applyAlignment="1">
      <alignment horizontal="center" vertical="center"/>
    </xf>
    <xf numFmtId="0" fontId="18" fillId="0" borderId="12" xfId="0" applyFont="1" applyBorder="1" applyAlignment="1">
      <alignment horizontal="left" vertical="center"/>
    </xf>
    <xf numFmtId="0" fontId="4" fillId="2" borderId="12" xfId="0" applyFont="1" applyFill="1" applyBorder="1" applyAlignment="1">
      <alignment horizontal="right" vertical="center"/>
    </xf>
    <xf numFmtId="0" fontId="15" fillId="3" borderId="11" xfId="0" applyFont="1" applyFill="1" applyBorder="1" applyAlignment="1">
      <alignment horizontal="center" vertical="center"/>
    </xf>
    <xf numFmtId="0" fontId="35" fillId="0" borderId="12" xfId="0" applyFont="1" applyBorder="1" applyAlignment="1">
      <alignment horizontal="left" vertical="center"/>
    </xf>
    <xf numFmtId="0" fontId="36" fillId="0" borderId="12" xfId="0" applyFont="1" applyBorder="1" applyAlignment="1">
      <alignment horizontal="justify" vertical="center"/>
    </xf>
    <xf numFmtId="0" fontId="7" fillId="0" borderId="12" xfId="0" applyFont="1" applyBorder="1" applyAlignment="1">
      <alignment horizontal="justify" vertical="center"/>
    </xf>
    <xf numFmtId="0" fontId="31" fillId="0" borderId="0" xfId="0" applyFont="1" applyAlignment="1">
      <alignment horizontal="left" vertical="center"/>
    </xf>
    <xf numFmtId="0" fontId="18" fillId="0" borderId="0" xfId="0" applyFont="1" applyAlignment="1">
      <alignment horizontal="right" vertical="center"/>
    </xf>
    <xf numFmtId="0" fontId="14" fillId="0" borderId="0" xfId="0" applyFont="1" applyAlignment="1">
      <alignment horizontal="left" vertical="center"/>
    </xf>
    <xf numFmtId="167" fontId="4" fillId="0" borderId="0" xfId="0" applyNumberFormat="1" applyFont="1"/>
    <xf numFmtId="0" fontId="11" fillId="0" borderId="0" xfId="0" applyFont="1" applyAlignment="1">
      <alignment horizontal="left"/>
    </xf>
    <xf numFmtId="0" fontId="5" fillId="2" borderId="14" xfId="0" applyFont="1" applyFill="1" applyBorder="1" applyAlignment="1">
      <alignment horizontal="left" vertical="top" wrapText="1"/>
    </xf>
    <xf numFmtId="0" fontId="5" fillId="2" borderId="1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wrapText="1"/>
    </xf>
    <xf numFmtId="0" fontId="41" fillId="3" borderId="14" xfId="0" applyFont="1" applyFill="1" applyBorder="1" applyAlignment="1">
      <alignment horizontal="left" vertical="center" wrapText="1"/>
    </xf>
    <xf numFmtId="0" fontId="41" fillId="3" borderId="19" xfId="0" applyFont="1" applyFill="1" applyBorder="1" applyAlignment="1">
      <alignment horizontal="left" vertical="center" wrapText="1"/>
    </xf>
    <xf numFmtId="0" fontId="42" fillId="0" borderId="0" xfId="3"/>
    <xf numFmtId="0" fontId="40" fillId="0" borderId="0" xfId="0" applyFont="1"/>
    <xf numFmtId="0" fontId="15" fillId="3" borderId="32" xfId="0" applyFont="1" applyFill="1" applyBorder="1" applyAlignment="1">
      <alignment horizontal="center" vertical="center" wrapText="1"/>
    </xf>
    <xf numFmtId="0" fontId="12" fillId="0" borderId="0" xfId="0" applyFont="1"/>
    <xf numFmtId="0" fontId="8" fillId="0" borderId="1" xfId="0" applyFont="1" applyBorder="1" applyAlignment="1">
      <alignment horizontal="left"/>
    </xf>
    <xf numFmtId="167" fontId="4" fillId="0" borderId="1" xfId="0" applyNumberFormat="1" applyFont="1" applyBorder="1" applyAlignment="1">
      <alignment horizontal="center"/>
    </xf>
    <xf numFmtId="167" fontId="7" fillId="0" borderId="1" xfId="0" applyNumberFormat="1" applyFont="1" applyBorder="1" applyAlignment="1">
      <alignment horizontal="center"/>
    </xf>
    <xf numFmtId="0" fontId="8" fillId="0" borderId="1" xfId="0" applyFont="1" applyBorder="1" applyAlignment="1">
      <alignment horizontal="center" vertical="center" wrapText="1"/>
    </xf>
    <xf numFmtId="167" fontId="17" fillId="0" borderId="0" xfId="4" applyNumberFormat="1" applyFont="1" applyAlignment="1">
      <alignment wrapText="1"/>
    </xf>
    <xf numFmtId="0" fontId="16" fillId="0" borderId="1" xfId="2" applyFont="1" applyBorder="1" applyAlignment="1">
      <alignment horizontal="center" vertical="center"/>
    </xf>
    <xf numFmtId="168" fontId="17" fillId="0" borderId="1" xfId="4" applyNumberFormat="1" applyFont="1" applyBorder="1" applyAlignment="1">
      <alignment horizontal="right" vertical="center"/>
    </xf>
    <xf numFmtId="0" fontId="27" fillId="0" borderId="0" xfId="0" applyFont="1"/>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xf>
    <xf numFmtId="0" fontId="8" fillId="0" borderId="1" xfId="0" applyFont="1" applyBorder="1" applyAlignment="1">
      <alignment horizontal="center" vertical="center"/>
    </xf>
    <xf numFmtId="2" fontId="4" fillId="0" borderId="1" xfId="0" applyNumberFormat="1" applyFont="1" applyBorder="1" applyAlignment="1">
      <alignment horizontal="center" vertical="center"/>
    </xf>
    <xf numFmtId="0" fontId="44" fillId="0" borderId="0" xfId="0" applyFont="1"/>
    <xf numFmtId="0" fontId="8"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5" fillId="3" borderId="10" xfId="0" applyFont="1" applyFill="1" applyBorder="1" applyAlignment="1">
      <alignment horizontal="justify" vertical="center" wrapText="1"/>
    </xf>
    <xf numFmtId="0" fontId="10" fillId="0" borderId="12" xfId="0" applyFont="1" applyBorder="1" applyAlignment="1">
      <alignment horizontal="justify" vertical="center" wrapText="1"/>
    </xf>
    <xf numFmtId="49" fontId="4" fillId="0" borderId="13" xfId="0" applyNumberFormat="1" applyFont="1" applyBorder="1" applyAlignment="1">
      <alignment horizontal="center" vertical="center"/>
    </xf>
    <xf numFmtId="3" fontId="0" fillId="0" borderId="0" xfId="0" applyNumberFormat="1"/>
    <xf numFmtId="2" fontId="0" fillId="0" borderId="0" xfId="0" applyNumberFormat="1"/>
    <xf numFmtId="0" fontId="4" fillId="0" borderId="0" xfId="0" quotePrefix="1" applyFont="1"/>
    <xf numFmtId="0" fontId="4" fillId="0" borderId="0" xfId="0" applyFont="1" applyAlignment="1">
      <alignment vertical="center"/>
    </xf>
    <xf numFmtId="0" fontId="45" fillId="0" borderId="0" xfId="0" applyFont="1" applyAlignment="1">
      <alignment horizontal="center"/>
    </xf>
    <xf numFmtId="0" fontId="46" fillId="0" borderId="0" xfId="0" applyFont="1"/>
    <xf numFmtId="0" fontId="15" fillId="3" borderId="29" xfId="0" applyFont="1" applyFill="1" applyBorder="1" applyAlignment="1">
      <alignment horizontal="center" vertical="center" wrapText="1"/>
    </xf>
    <xf numFmtId="166" fontId="4" fillId="0" borderId="0" xfId="0" applyNumberFormat="1" applyFont="1"/>
    <xf numFmtId="4" fontId="17" fillId="0" borderId="0" xfId="17" applyNumberFormat="1" applyFont="1"/>
    <xf numFmtId="0" fontId="17" fillId="0" borderId="0" xfId="17" applyFont="1"/>
    <xf numFmtId="168" fontId="17" fillId="0" borderId="0" xfId="4" applyNumberFormat="1" applyFont="1" applyAlignment="1">
      <alignment horizontal="right" vertical="center"/>
    </xf>
    <xf numFmtId="168" fontId="17" fillId="0" borderId="0" xfId="17" applyNumberFormat="1" applyFont="1" applyAlignment="1">
      <alignment horizontal="center" vertical="center"/>
    </xf>
    <xf numFmtId="168" fontId="17" fillId="0" borderId="0" xfId="4" applyNumberFormat="1" applyFont="1" applyAlignment="1">
      <alignment horizontal="center" vertical="center"/>
    </xf>
    <xf numFmtId="166" fontId="18" fillId="0" borderId="0" xfId="5" applyNumberFormat="1" applyFont="1" applyBorder="1" applyAlignment="1">
      <alignment horizontal="center" vertical="center"/>
    </xf>
    <xf numFmtId="166" fontId="17" fillId="0" borderId="0" xfId="4" applyNumberFormat="1" applyFont="1" applyAlignment="1">
      <alignment horizontal="center" vertical="center"/>
    </xf>
    <xf numFmtId="0" fontId="17" fillId="0" borderId="0" xfId="4" applyFont="1" applyAlignment="1">
      <alignment horizontal="center" vertical="center"/>
    </xf>
    <xf numFmtId="0" fontId="7" fillId="0" borderId="1" xfId="17" applyFont="1" applyBorder="1"/>
    <xf numFmtId="167" fontId="8" fillId="0" borderId="13" xfId="0" applyNumberFormat="1" applyFont="1" applyBorder="1" applyAlignment="1">
      <alignment horizontal="center" vertical="center"/>
    </xf>
    <xf numFmtId="167" fontId="4" fillId="0" borderId="13" xfId="0" applyNumberFormat="1" applyFont="1" applyBorder="1" applyAlignment="1">
      <alignment horizontal="center" vertical="center"/>
    </xf>
    <xf numFmtId="0" fontId="7" fillId="0" borderId="1" xfId="20" applyFont="1" applyBorder="1"/>
    <xf numFmtId="0" fontId="7" fillId="0" borderId="0" xfId="20" applyFont="1"/>
    <xf numFmtId="167" fontId="7" fillId="0" borderId="0" xfId="20" applyNumberFormat="1" applyFont="1"/>
    <xf numFmtId="167" fontId="37" fillId="0" borderId="13" xfId="0" applyNumberFormat="1" applyFont="1" applyBorder="1" applyAlignment="1">
      <alignment horizontal="center" vertical="center"/>
    </xf>
    <xf numFmtId="167" fontId="8" fillId="0" borderId="13" xfId="0" applyNumberFormat="1" applyFont="1" applyBorder="1" applyAlignment="1">
      <alignment horizontal="center" vertical="center" wrapText="1"/>
    </xf>
    <xf numFmtId="167" fontId="4" fillId="0" borderId="13" xfId="0" applyNumberFormat="1" applyFont="1" applyBorder="1" applyAlignment="1">
      <alignment horizontal="center" vertical="center" wrapText="1"/>
    </xf>
    <xf numFmtId="49" fontId="11" fillId="0" borderId="0" xfId="0" applyNumberFormat="1" applyFont="1" applyAlignment="1">
      <alignment vertical="center"/>
    </xf>
    <xf numFmtId="0" fontId="15" fillId="3" borderId="29" xfId="0" applyFont="1" applyFill="1" applyBorder="1" applyAlignment="1">
      <alignment horizontal="center" vertical="center"/>
    </xf>
    <xf numFmtId="168" fontId="8" fillId="0" borderId="29" xfId="0" applyNumberFormat="1" applyFont="1" applyBorder="1" applyAlignment="1">
      <alignment horizontal="center" vertical="center"/>
    </xf>
    <xf numFmtId="168" fontId="4" fillId="0" borderId="29" xfId="0" applyNumberFormat="1" applyFont="1" applyBorder="1" applyAlignment="1">
      <alignment horizontal="center" vertical="center"/>
    </xf>
    <xf numFmtId="3" fontId="5" fillId="0" borderId="13" xfId="0" applyNumberFormat="1" applyFont="1" applyBorder="1" applyAlignment="1">
      <alignment horizontal="center" vertical="center"/>
    </xf>
    <xf numFmtId="0" fontId="50" fillId="0" borderId="0" xfId="0" applyFont="1"/>
    <xf numFmtId="0" fontId="52" fillId="0" borderId="0" xfId="0" applyFont="1"/>
    <xf numFmtId="0" fontId="15" fillId="3" borderId="25" xfId="0" applyFont="1" applyFill="1" applyBorder="1" applyAlignment="1">
      <alignment horizontal="center" vertical="center" wrapText="1"/>
    </xf>
    <xf numFmtId="0" fontId="4" fillId="0" borderId="0" xfId="0" applyFont="1" applyAlignment="1">
      <alignment horizontal="center"/>
    </xf>
    <xf numFmtId="0" fontId="15" fillId="3" borderId="2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2" borderId="21" xfId="0" applyFont="1" applyFill="1" applyBorder="1" applyAlignment="1">
      <alignment horizontal="justify" vertical="center"/>
    </xf>
    <xf numFmtId="0" fontId="4" fillId="2" borderId="34" xfId="0" applyFont="1" applyFill="1" applyBorder="1" applyAlignment="1">
      <alignment horizontal="right" vertical="center"/>
    </xf>
    <xf numFmtId="0" fontId="21" fillId="0" borderId="12" xfId="0" applyFont="1" applyBorder="1" applyAlignment="1">
      <alignment horizontal="left" vertical="center" wrapText="1"/>
    </xf>
    <xf numFmtId="0" fontId="5" fillId="0" borderId="12" xfId="0" applyFont="1" applyBorder="1" applyAlignment="1">
      <alignment vertical="center"/>
    </xf>
    <xf numFmtId="0" fontId="10" fillId="0" borderId="12" xfId="0" applyFont="1" applyBorder="1" applyAlignment="1">
      <alignment vertical="center"/>
    </xf>
    <xf numFmtId="0" fontId="9" fillId="3" borderId="29" xfId="0" applyFont="1" applyFill="1" applyBorder="1" applyAlignment="1">
      <alignment horizontal="center" vertical="center" wrapText="1"/>
    </xf>
    <xf numFmtId="3" fontId="7" fillId="0" borderId="1" xfId="20" applyNumberFormat="1" applyFont="1" applyBorder="1"/>
    <xf numFmtId="168" fontId="10" fillId="0" borderId="13" xfId="0" applyNumberFormat="1" applyFont="1" applyBorder="1" applyAlignment="1">
      <alignment horizontal="center" vertical="center" wrapText="1"/>
    </xf>
    <xf numFmtId="0" fontId="6" fillId="0" borderId="0" xfId="0" applyFont="1" applyAlignment="1">
      <alignment horizontal="justify" vertical="center" wrapText="1"/>
    </xf>
    <xf numFmtId="168" fontId="7" fillId="0" borderId="13" xfId="0" applyNumberFormat="1" applyFont="1" applyBorder="1" applyAlignment="1">
      <alignment horizontal="center" vertical="center" wrapText="1"/>
    </xf>
    <xf numFmtId="0" fontId="5" fillId="2" borderId="20" xfId="0" applyFont="1" applyFill="1" applyBorder="1" applyAlignment="1">
      <alignment horizontal="left" vertical="top" wrapText="1"/>
    </xf>
    <xf numFmtId="0" fontId="14" fillId="0" borderId="0" xfId="0" applyFont="1" applyProtection="1">
      <protection locked="0"/>
    </xf>
    <xf numFmtId="0" fontId="15" fillId="3" borderId="21" xfId="0" applyFont="1" applyFill="1" applyBorder="1" applyAlignment="1">
      <alignment horizontal="center" vertical="center" wrapText="1"/>
    </xf>
    <xf numFmtId="168" fontId="16" fillId="0" borderId="1" xfId="4" applyNumberFormat="1" applyFont="1" applyBorder="1" applyAlignment="1">
      <alignment horizontal="right" vertical="center"/>
    </xf>
    <xf numFmtId="0" fontId="47" fillId="0" borderId="0" xfId="0" applyFont="1"/>
    <xf numFmtId="0" fontId="51" fillId="0" borderId="0" xfId="0" applyFont="1"/>
    <xf numFmtId="3" fontId="55" fillId="0" borderId="0" xfId="22" applyNumberFormat="1" applyFont="1" applyAlignment="1" applyProtection="1">
      <alignment vertical="center"/>
      <protection locked="0"/>
    </xf>
    <xf numFmtId="167" fontId="55" fillId="0" borderId="0" xfId="22" applyNumberFormat="1" applyFont="1" applyAlignment="1" applyProtection="1">
      <alignment vertical="center"/>
      <protection locked="0"/>
    </xf>
    <xf numFmtId="167" fontId="7" fillId="0" borderId="13" xfId="0" applyNumberFormat="1" applyFont="1" applyBorder="1" applyAlignment="1">
      <alignment horizontal="center" vertical="center"/>
    </xf>
    <xf numFmtId="171" fontId="0" fillId="0" borderId="0" xfId="0" applyNumberFormat="1"/>
    <xf numFmtId="1" fontId="48" fillId="0" borderId="0" xfId="0" applyNumberFormat="1" applyFont="1"/>
    <xf numFmtId="1" fontId="4" fillId="0" borderId="0" xfId="0" applyNumberFormat="1" applyFont="1"/>
    <xf numFmtId="10" fontId="54" fillId="0" borderId="0" xfId="1" applyNumberFormat="1" applyFont="1" applyBorder="1"/>
    <xf numFmtId="10" fontId="44" fillId="0" borderId="0" xfId="1" applyNumberFormat="1" applyFont="1" applyBorder="1" applyAlignment="1">
      <alignment horizontal="center" vertical="center"/>
    </xf>
    <xf numFmtId="9" fontId="44" fillId="0" borderId="0" xfId="1" applyFont="1" applyBorder="1" applyAlignment="1">
      <alignment horizontal="center" vertical="center"/>
    </xf>
    <xf numFmtId="0" fontId="13" fillId="0" borderId="0" xfId="0" applyFont="1"/>
    <xf numFmtId="0" fontId="13" fillId="0" borderId="0" xfId="0" applyFont="1" applyAlignment="1">
      <alignment horizontal="center"/>
    </xf>
    <xf numFmtId="1" fontId="47" fillId="0" borderId="0" xfId="14" applyNumberFormat="1" applyFont="1" applyBorder="1" applyAlignment="1">
      <alignment horizontal="center"/>
    </xf>
    <xf numFmtId="0" fontId="54" fillId="0" borderId="1" xfId="2" applyFont="1" applyBorder="1"/>
    <xf numFmtId="0" fontId="56" fillId="0" borderId="1" xfId="2" applyFont="1" applyBorder="1"/>
    <xf numFmtId="3" fontId="56" fillId="0" borderId="6" xfId="2" applyNumberFormat="1" applyFont="1" applyBorder="1" applyAlignment="1">
      <alignment horizontal="right"/>
    </xf>
    <xf numFmtId="3" fontId="56" fillId="0" borderId="1" xfId="2" applyNumberFormat="1" applyFont="1" applyBorder="1" applyAlignment="1">
      <alignment horizontal="right"/>
    </xf>
    <xf numFmtId="3" fontId="54" fillId="0" borderId="1" xfId="2" applyNumberFormat="1" applyFont="1" applyBorder="1"/>
    <xf numFmtId="0" fontId="12" fillId="0" borderId="0" xfId="0" applyFont="1" applyAlignment="1">
      <alignment horizontal="left" vertical="center"/>
    </xf>
    <xf numFmtId="0" fontId="54" fillId="0" borderId="0" xfId="0" applyFont="1"/>
    <xf numFmtId="0" fontId="14" fillId="0" borderId="12" xfId="0" applyFont="1" applyBorder="1" applyAlignment="1">
      <alignment horizontal="justify" vertical="center"/>
    </xf>
    <xf numFmtId="0" fontId="7" fillId="0" borderId="12" xfId="0" applyFont="1" applyBorder="1" applyAlignment="1">
      <alignment horizontal="center" vertical="center"/>
    </xf>
    <xf numFmtId="0" fontId="7" fillId="0" borderId="12" xfId="0" applyFont="1" applyBorder="1" applyAlignment="1">
      <alignment horizontal="justify" vertical="center" wrapText="1"/>
    </xf>
    <xf numFmtId="0" fontId="46" fillId="0" borderId="0" xfId="0" applyFont="1" applyAlignment="1">
      <alignment horizontal="justify" vertical="center"/>
    </xf>
    <xf numFmtId="0" fontId="8" fillId="0" borderId="0" xfId="0" applyFont="1" applyAlignment="1">
      <alignment horizontal="center" vertical="center" wrapText="1"/>
    </xf>
    <xf numFmtId="167" fontId="4" fillId="0" borderId="0" xfId="0" applyNumberFormat="1" applyFont="1" applyAlignment="1">
      <alignment horizontal="center"/>
    </xf>
    <xf numFmtId="167" fontId="7" fillId="0" borderId="0" xfId="0" applyNumberFormat="1" applyFont="1" applyAlignment="1">
      <alignment horizontal="center"/>
    </xf>
    <xf numFmtId="0" fontId="4" fillId="0" borderId="0" xfId="0" applyFont="1" applyAlignment="1">
      <alignment horizontal="justify" vertical="center"/>
    </xf>
    <xf numFmtId="0" fontId="4" fillId="0" borderId="0" xfId="0" applyFont="1" applyAlignment="1">
      <alignment horizontal="center" vertical="center"/>
    </xf>
    <xf numFmtId="4" fontId="4" fillId="0" borderId="13" xfId="0" applyNumberFormat="1" applyFont="1" applyBorder="1" applyAlignment="1">
      <alignment horizontal="center" vertical="center" wrapText="1"/>
    </xf>
    <xf numFmtId="0" fontId="15" fillId="0" borderId="0" xfId="0" applyFont="1" applyAlignment="1">
      <alignment horizontal="center" vertical="center"/>
    </xf>
    <xf numFmtId="0" fontId="35" fillId="0" borderId="0" xfId="0" applyFont="1" applyAlignment="1">
      <alignment horizontal="left" vertical="center"/>
    </xf>
    <xf numFmtId="0" fontId="8" fillId="0" borderId="0" xfId="0" applyFont="1" applyAlignment="1">
      <alignment horizontal="center" vertical="center"/>
    </xf>
    <xf numFmtId="0" fontId="36" fillId="0" borderId="0" xfId="0" applyFont="1" applyAlignment="1">
      <alignment horizontal="justify" vertical="center"/>
    </xf>
    <xf numFmtId="0" fontId="18" fillId="0" borderId="12" xfId="0" applyFont="1" applyBorder="1" applyAlignment="1">
      <alignment horizontal="justify" vertical="center"/>
    </xf>
    <xf numFmtId="166" fontId="4" fillId="0" borderId="0" xfId="1" applyNumberFormat="1" applyFont="1" applyFill="1" applyBorder="1"/>
    <xf numFmtId="0" fontId="7" fillId="0" borderId="0" xfId="0" applyFont="1" applyAlignment="1">
      <alignment horizontal="left" vertical="center"/>
    </xf>
    <xf numFmtId="3" fontId="7" fillId="0" borderId="0" xfId="0" applyNumberFormat="1" applyFont="1" applyAlignment="1">
      <alignment horizontal="center" vertical="center" wrapText="1"/>
    </xf>
    <xf numFmtId="167" fontId="7" fillId="0" borderId="0" xfId="0" applyNumberFormat="1" applyFont="1" applyAlignment="1">
      <alignment horizontal="center" vertical="center" wrapText="1"/>
    </xf>
    <xf numFmtId="168" fontId="7" fillId="0" borderId="0" xfId="0" applyNumberFormat="1" applyFont="1" applyAlignment="1">
      <alignment horizontal="center" vertical="center" wrapText="1"/>
    </xf>
    <xf numFmtId="166" fontId="7" fillId="0" borderId="0" xfId="1" applyNumberFormat="1" applyFont="1" applyFill="1" applyBorder="1" applyAlignment="1">
      <alignment horizontal="center" vertical="center" wrapText="1"/>
    </xf>
    <xf numFmtId="0" fontId="23" fillId="0" borderId="0" xfId="0" applyFont="1"/>
    <xf numFmtId="0" fontId="42" fillId="0" borderId="0" xfId="3" applyFill="1"/>
    <xf numFmtId="0" fontId="7" fillId="0" borderId="0" xfId="14" applyNumberFormat="1" applyFont="1" applyBorder="1"/>
    <xf numFmtId="0" fontId="7" fillId="0" borderId="1" xfId="0" applyFont="1" applyBorder="1"/>
    <xf numFmtId="2" fontId="7" fillId="0" borderId="1" xfId="1" applyNumberFormat="1" applyFont="1" applyBorder="1" applyAlignment="1">
      <alignment horizontal="center" vertical="center"/>
    </xf>
    <xf numFmtId="1" fontId="7" fillId="0" borderId="0" xfId="14" applyNumberFormat="1" applyFont="1" applyFill="1" applyBorder="1" applyAlignment="1">
      <alignment horizontal="center"/>
    </xf>
    <xf numFmtId="1" fontId="59" fillId="0" borderId="0" xfId="0" applyNumberFormat="1" applyFont="1"/>
    <xf numFmtId="1" fontId="7" fillId="0" borderId="0" xfId="0" applyNumberFormat="1" applyFont="1"/>
    <xf numFmtId="0" fontId="8" fillId="0" borderId="7" xfId="0" applyFont="1" applyBorder="1" applyAlignment="1">
      <alignment horizontal="center" vertical="center"/>
    </xf>
    <xf numFmtId="2" fontId="7" fillId="0" borderId="1" xfId="1" applyNumberFormat="1" applyFont="1" applyFill="1" applyBorder="1" applyAlignment="1">
      <alignment horizontal="center" vertical="center"/>
    </xf>
    <xf numFmtId="4" fontId="4" fillId="0" borderId="0" xfId="0" applyNumberFormat="1" applyFont="1" applyAlignment="1">
      <alignment horizontal="left" indent="1"/>
    </xf>
    <xf numFmtId="0" fontId="0" fillId="0" borderId="0" xfId="0" applyAlignment="1">
      <alignment wrapText="1"/>
    </xf>
    <xf numFmtId="0" fontId="17" fillId="0" borderId="1" xfId="2" applyFont="1" applyBorder="1" applyAlignment="1">
      <alignment wrapText="1"/>
    </xf>
    <xf numFmtId="0" fontId="16" fillId="0" borderId="1" xfId="2" applyFont="1" applyBorder="1" applyAlignment="1">
      <alignment wrapText="1"/>
    </xf>
    <xf numFmtId="168" fontId="17" fillId="0" borderId="1" xfId="2" applyNumberFormat="1" applyFont="1" applyBorder="1" applyAlignment="1">
      <alignment horizontal="right" vertical="center"/>
    </xf>
    <xf numFmtId="166" fontId="18" fillId="0" borderId="1" xfId="5" applyNumberFormat="1" applyFont="1" applyBorder="1" applyAlignment="1">
      <alignment horizontal="right" vertical="center"/>
    </xf>
    <xf numFmtId="166" fontId="17" fillId="0" borderId="1" xfId="4" applyNumberFormat="1" applyFont="1" applyBorder="1" applyAlignment="1">
      <alignment horizontal="right" vertical="center"/>
    </xf>
    <xf numFmtId="0" fontId="17" fillId="0" borderId="1" xfId="4" applyFont="1" applyBorder="1" applyAlignment="1">
      <alignment horizontal="right" vertical="center"/>
    </xf>
    <xf numFmtId="167" fontId="4" fillId="0" borderId="0" xfId="0" applyNumberFormat="1" applyFont="1" applyAlignment="1">
      <alignment horizontal="center" vertical="center"/>
    </xf>
    <xf numFmtId="166" fontId="4" fillId="0" borderId="0" xfId="1" applyNumberFormat="1" applyFont="1" applyFill="1"/>
    <xf numFmtId="0" fontId="8"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8" fillId="0" borderId="29" xfId="0" applyFont="1" applyBorder="1" applyAlignment="1">
      <alignment horizontal="center" vertical="center"/>
    </xf>
    <xf numFmtId="0" fontId="6" fillId="0" borderId="0" xfId="0" applyFont="1" applyAlignment="1">
      <alignment horizontal="justify" vertical="center"/>
    </xf>
    <xf numFmtId="0" fontId="8" fillId="0" borderId="13" xfId="0" applyFont="1" applyBorder="1" applyAlignment="1">
      <alignment horizontal="left" vertical="center"/>
    </xf>
    <xf numFmtId="0" fontId="4" fillId="0" borderId="13" xfId="0" applyFont="1" applyBorder="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left"/>
    </xf>
    <xf numFmtId="167" fontId="7" fillId="0" borderId="0" xfId="0" applyNumberFormat="1" applyFont="1"/>
    <xf numFmtId="0" fontId="7" fillId="0" borderId="0" xfId="2" applyFont="1"/>
    <xf numFmtId="0" fontId="54" fillId="0" borderId="0" xfId="2" applyFont="1"/>
    <xf numFmtId="0" fontId="12" fillId="2" borderId="0" xfId="0" applyFont="1" applyFill="1" applyAlignment="1">
      <alignment vertical="center"/>
    </xf>
    <xf numFmtId="0" fontId="42" fillId="0" borderId="0" xfId="3" applyFill="1" applyAlignment="1"/>
    <xf numFmtId="1" fontId="56" fillId="0" borderId="1" xfId="2" applyNumberFormat="1" applyFont="1" applyBorder="1" applyAlignment="1">
      <alignment horizontal="right"/>
    </xf>
    <xf numFmtId="0" fontId="21" fillId="0" borderId="29" xfId="0" applyFont="1" applyBorder="1" applyAlignment="1">
      <alignment horizontal="left" vertical="center" wrapText="1"/>
    </xf>
    <xf numFmtId="168" fontId="20" fillId="0" borderId="29" xfId="0" applyNumberFormat="1" applyFont="1" applyBorder="1" applyAlignment="1">
      <alignment horizontal="center" vertical="center" wrapText="1"/>
    </xf>
    <xf numFmtId="167" fontId="21" fillId="0" borderId="29" xfId="0" applyNumberFormat="1" applyFont="1" applyBorder="1" applyAlignment="1">
      <alignment horizontal="center" vertical="center" wrapText="1"/>
    </xf>
    <xf numFmtId="0" fontId="22" fillId="0" borderId="29" xfId="0" applyFont="1" applyBorder="1" applyAlignment="1">
      <alignment horizontal="left" vertical="center" wrapText="1"/>
    </xf>
    <xf numFmtId="167" fontId="22" fillId="0" borderId="29" xfId="0" applyNumberFormat="1" applyFont="1" applyBorder="1" applyAlignment="1">
      <alignment horizontal="center" vertical="center" wrapText="1"/>
    </xf>
    <xf numFmtId="2" fontId="4" fillId="0" borderId="0" xfId="0" applyNumberFormat="1" applyFont="1" applyAlignment="1">
      <alignment horizontal="center" vertical="center"/>
    </xf>
    <xf numFmtId="0" fontId="61" fillId="3" borderId="1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0" xfId="0" applyFont="1" applyFill="1" applyAlignment="1">
      <alignment horizontal="center" vertical="center"/>
    </xf>
    <xf numFmtId="0" fontId="15" fillId="3" borderId="11" xfId="0" applyFont="1" applyFill="1" applyBorder="1" applyAlignment="1">
      <alignment horizontal="center" vertical="center" wrapText="1"/>
    </xf>
    <xf numFmtId="0" fontId="15" fillId="3" borderId="12" xfId="0" applyFont="1" applyFill="1" applyBorder="1" applyAlignment="1">
      <alignment horizontal="left" vertical="center"/>
    </xf>
    <xf numFmtId="0" fontId="9" fillId="3" borderId="11" xfId="0" applyFont="1" applyFill="1" applyBorder="1" applyAlignment="1">
      <alignment horizontal="center" vertical="center" wrapText="1"/>
    </xf>
    <xf numFmtId="0" fontId="8" fillId="0" borderId="29" xfId="0" applyFont="1" applyBorder="1" applyAlignment="1">
      <alignment horizontal="left" vertical="center"/>
    </xf>
    <xf numFmtId="0" fontId="10" fillId="4" borderId="12" xfId="0" applyFont="1" applyFill="1" applyBorder="1" applyAlignment="1">
      <alignment horizontal="justify" vertical="center"/>
    </xf>
    <xf numFmtId="4" fontId="10" fillId="0" borderId="13" xfId="0" applyNumberFormat="1" applyFont="1" applyBorder="1" applyAlignment="1">
      <alignment horizontal="center" vertical="center"/>
    </xf>
    <xf numFmtId="0" fontId="8" fillId="0" borderId="0" xfId="0" applyFont="1" applyFill="1" applyAlignment="1">
      <alignment horizontal="left" vertical="center"/>
    </xf>
    <xf numFmtId="0" fontId="9" fillId="3" borderId="10" xfId="0" applyFont="1" applyFill="1" applyBorder="1" applyAlignment="1">
      <alignment horizontal="center" vertical="center" wrapText="1"/>
    </xf>
    <xf numFmtId="0" fontId="62" fillId="0" borderId="12" xfId="0" applyFont="1" applyBorder="1" applyAlignment="1">
      <alignment horizontal="left" vertical="center" wrapText="1"/>
    </xf>
    <xf numFmtId="3" fontId="5" fillId="0" borderId="13" xfId="0" applyNumberFormat="1" applyFont="1" applyBorder="1" applyAlignment="1">
      <alignment horizontal="center" vertical="center" wrapText="1"/>
    </xf>
    <xf numFmtId="0" fontId="5" fillId="4" borderId="13" xfId="0" applyFont="1" applyFill="1" applyBorder="1" applyAlignment="1">
      <alignment horizontal="center" vertical="center" wrapText="1"/>
    </xf>
    <xf numFmtId="0" fontId="63" fillId="0" borderId="12" xfId="0" applyFont="1" applyBorder="1" applyAlignment="1">
      <alignment horizontal="left" vertical="center" wrapText="1"/>
    </xf>
    <xf numFmtId="0" fontId="10" fillId="0" borderId="13" xfId="0" applyFont="1" applyBorder="1" applyAlignment="1">
      <alignment horizontal="center" vertical="center" wrapText="1"/>
    </xf>
    <xf numFmtId="0" fontId="10" fillId="4" borderId="13" xfId="0" applyFont="1" applyFill="1" applyBorder="1" applyAlignment="1">
      <alignment horizontal="center" vertical="center" wrapText="1"/>
    </xf>
    <xf numFmtId="3" fontId="10" fillId="0" borderId="13" xfId="0" applyNumberFormat="1" applyFont="1" applyBorder="1" applyAlignment="1">
      <alignment horizontal="center" vertical="center" wrapText="1"/>
    </xf>
    <xf numFmtId="0" fontId="63" fillId="0" borderId="12" xfId="0" applyFont="1" applyBorder="1" applyAlignment="1">
      <alignment horizontal="left" vertical="center"/>
    </xf>
    <xf numFmtId="0" fontId="61" fillId="3" borderId="10" xfId="0" applyFont="1" applyFill="1" applyBorder="1" applyAlignment="1">
      <alignment horizontal="center" vertical="center"/>
    </xf>
    <xf numFmtId="0" fontId="61" fillId="3" borderId="11" xfId="0" applyFont="1" applyFill="1" applyBorder="1" applyAlignment="1">
      <alignment horizontal="center" vertical="center"/>
    </xf>
    <xf numFmtId="0" fontId="62" fillId="0" borderId="12" xfId="0" applyFont="1" applyBorder="1" applyAlignment="1">
      <alignment horizontal="left" vertical="center"/>
    </xf>
    <xf numFmtId="0" fontId="63" fillId="0" borderId="12" xfId="0" applyFont="1" applyBorder="1" applyAlignment="1">
      <alignment horizontal="justify" vertical="center"/>
    </xf>
    <xf numFmtId="0" fontId="4" fillId="0" borderId="0" xfId="0" applyFont="1" applyBorder="1" applyAlignment="1">
      <alignment horizontal="left" vertical="center" wrapText="1"/>
    </xf>
    <xf numFmtId="3" fontId="10" fillId="0" borderId="0" xfId="0" applyNumberFormat="1" applyFont="1" applyBorder="1" applyAlignment="1">
      <alignment horizontal="center" vertical="center" wrapText="1"/>
    </xf>
    <xf numFmtId="0" fontId="9" fillId="3" borderId="13" xfId="0" applyFont="1" applyFill="1" applyBorder="1" applyAlignment="1">
      <alignment horizontal="center" vertical="center"/>
    </xf>
    <xf numFmtId="0" fontId="9" fillId="3" borderId="17" xfId="0" applyFont="1" applyFill="1" applyBorder="1" applyAlignment="1">
      <alignment horizontal="center" vertical="center" wrapText="1"/>
    </xf>
    <xf numFmtId="0" fontId="58" fillId="3" borderId="17" xfId="0" applyFont="1" applyFill="1" applyBorder="1" applyAlignment="1">
      <alignment horizontal="center" vertical="center" wrapText="1"/>
    </xf>
    <xf numFmtId="0" fontId="58" fillId="3" borderId="13" xfId="0" applyFont="1" applyFill="1" applyBorder="1" applyAlignment="1">
      <alignment horizontal="center" vertical="center" wrapText="1"/>
    </xf>
    <xf numFmtId="0" fontId="64" fillId="0" borderId="12" xfId="0" applyFont="1" applyBorder="1" applyAlignment="1">
      <alignment horizontal="left" vertical="center"/>
    </xf>
    <xf numFmtId="0" fontId="61" fillId="3" borderId="10" xfId="0" applyFont="1" applyFill="1" applyBorder="1" applyAlignment="1">
      <alignment horizontal="center" vertical="center" wrapText="1"/>
    </xf>
    <xf numFmtId="0" fontId="5" fillId="0" borderId="12" xfId="0" applyFont="1" applyBorder="1" applyAlignment="1">
      <alignment horizontal="left" vertical="center" wrapText="1"/>
    </xf>
    <xf numFmtId="0" fontId="15" fillId="3" borderId="34"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18" xfId="0" applyFont="1" applyFill="1" applyBorder="1" applyAlignment="1">
      <alignment horizontal="left" vertical="center"/>
    </xf>
    <xf numFmtId="0" fontId="26" fillId="0" borderId="1" xfId="8" applyFont="1" applyFill="1" applyBorder="1" applyAlignment="1">
      <alignment horizontal="center" vertical="center"/>
    </xf>
    <xf numFmtId="3" fontId="27" fillId="0" borderId="1" xfId="8" applyNumberFormat="1" applyFont="1" applyFill="1" applyBorder="1" applyAlignment="1">
      <alignment horizontal="right" wrapText="1"/>
    </xf>
    <xf numFmtId="3" fontId="24" fillId="0" borderId="1" xfId="0" applyNumberFormat="1" applyFont="1" applyFill="1" applyBorder="1" applyAlignment="1">
      <alignment horizontal="right" vertical="center"/>
    </xf>
    <xf numFmtId="3" fontId="24" fillId="0" borderId="1" xfId="0" applyNumberFormat="1" applyFont="1" applyFill="1" applyBorder="1" applyAlignment="1">
      <alignment horizontal="right"/>
    </xf>
    <xf numFmtId="3" fontId="27" fillId="0" borderId="1" xfId="8" applyNumberFormat="1" applyFont="1" applyFill="1" applyBorder="1" applyAlignment="1">
      <alignment horizontal="right" vertical="center"/>
    </xf>
    <xf numFmtId="3" fontId="24" fillId="0" borderId="1" xfId="0" applyNumberFormat="1" applyFont="1" applyFill="1" applyBorder="1"/>
    <xf numFmtId="3" fontId="27" fillId="0" borderId="1" xfId="8" applyNumberFormat="1" applyFont="1" applyFill="1" applyBorder="1" applyAlignment="1">
      <alignment horizontal="right" vertical="center" wrapText="1"/>
    </xf>
    <xf numFmtId="3" fontId="24" fillId="0" borderId="1" xfId="0" applyNumberFormat="1" applyFont="1" applyBorder="1" applyAlignment="1"/>
    <xf numFmtId="0" fontId="5" fillId="0" borderId="12" xfId="0" applyFont="1" applyBorder="1" applyAlignment="1">
      <alignment horizontal="justify" vertical="center" wrapText="1"/>
    </xf>
    <xf numFmtId="4" fontId="5" fillId="0" borderId="13" xfId="0" applyNumberFormat="1" applyFont="1" applyBorder="1" applyAlignment="1">
      <alignment horizontal="center" vertical="center" wrapText="1"/>
    </xf>
    <xf numFmtId="3" fontId="4" fillId="0" borderId="1" xfId="0" applyNumberFormat="1" applyFont="1" applyFill="1" applyBorder="1" applyAlignment="1">
      <alignment horizontal="center" vertical="center"/>
    </xf>
    <xf numFmtId="167" fontId="4" fillId="0" borderId="1" xfId="0" applyNumberFormat="1" applyFont="1" applyFill="1" applyBorder="1" applyAlignment="1">
      <alignment horizontal="center" vertical="center"/>
    </xf>
    <xf numFmtId="0" fontId="10" fillId="0" borderId="12" xfId="0" applyFont="1" applyBorder="1" applyAlignment="1">
      <alignment horizontal="left" vertical="center" wrapText="1" indent="1"/>
    </xf>
    <xf numFmtId="0" fontId="4" fillId="0" borderId="1" xfId="0" applyFont="1" applyBorder="1" applyProtection="1">
      <protection locked="0"/>
    </xf>
    <xf numFmtId="3" fontId="7" fillId="0" borderId="1" xfId="0" applyNumberFormat="1" applyFont="1" applyBorder="1"/>
    <xf numFmtId="3" fontId="4" fillId="0" borderId="1" xfId="0" applyNumberFormat="1" applyFont="1" applyBorder="1" applyAlignment="1"/>
    <xf numFmtId="3" fontId="7" fillId="0" borderId="1" xfId="23" applyNumberFormat="1" applyFont="1" applyBorder="1" applyAlignment="1"/>
    <xf numFmtId="0" fontId="10" fillId="0" borderId="1" xfId="0" applyFont="1" applyFill="1" applyBorder="1" applyAlignment="1">
      <alignment vertical="center"/>
    </xf>
    <xf numFmtId="2" fontId="7" fillId="0" borderId="8" xfId="6" applyNumberFormat="1" applyFont="1" applyFill="1" applyBorder="1" applyAlignment="1" applyProtection="1">
      <alignment horizontal="center" vertical="center"/>
      <protection hidden="1"/>
    </xf>
    <xf numFmtId="2" fontId="4" fillId="0" borderId="1" xfId="0" applyNumberFormat="1" applyFont="1" applyFill="1" applyBorder="1" applyAlignment="1">
      <alignment horizontal="center" vertical="center"/>
    </xf>
    <xf numFmtId="2" fontId="14" fillId="0" borderId="8" xfId="6" applyNumberFormat="1" applyFont="1" applyFill="1" applyBorder="1" applyAlignment="1" applyProtection="1">
      <alignment horizontal="center" vertical="center"/>
      <protection hidden="1"/>
    </xf>
    <xf numFmtId="2" fontId="8"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7" fillId="0" borderId="6" xfId="7" applyNumberFormat="1" applyFont="1" applyFill="1" applyBorder="1" applyAlignment="1">
      <alignment horizontal="center" vertical="center"/>
    </xf>
    <xf numFmtId="3" fontId="7" fillId="0" borderId="1" xfId="7" applyNumberFormat="1" applyFont="1" applyFill="1" applyBorder="1" applyAlignment="1">
      <alignment horizontal="center" vertical="center"/>
    </xf>
    <xf numFmtId="0" fontId="39" fillId="0" borderId="1" xfId="0" applyFont="1" applyFill="1" applyBorder="1" applyAlignment="1">
      <alignment vertical="center"/>
    </xf>
    <xf numFmtId="3" fontId="26" fillId="0" borderId="1" xfId="7"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15" fillId="3" borderId="0" xfId="0" applyFont="1" applyFill="1" applyAlignment="1">
      <alignment horizontal="center"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168" fontId="65" fillId="0" borderId="1" xfId="4" applyNumberFormat="1" applyFont="1" applyBorder="1" applyAlignment="1">
      <alignment horizontal="right" vertical="center"/>
    </xf>
    <xf numFmtId="0" fontId="20" fillId="0" borderId="33" xfId="0" applyFont="1" applyBorder="1" applyAlignment="1">
      <alignment horizontal="justify" vertical="center"/>
    </xf>
    <xf numFmtId="0" fontId="18" fillId="0" borderId="21" xfId="0" applyFont="1" applyBorder="1" applyAlignment="1">
      <alignment horizontal="justify" vertical="center"/>
    </xf>
    <xf numFmtId="167" fontId="8" fillId="0" borderId="10" xfId="0" applyNumberFormat="1" applyFont="1" applyBorder="1" applyAlignment="1">
      <alignment horizontal="center" vertical="center"/>
    </xf>
    <xf numFmtId="167" fontId="5" fillId="0" borderId="10" xfId="0" applyNumberFormat="1" applyFont="1" applyBorder="1" applyAlignment="1">
      <alignment horizontal="center" vertical="center"/>
    </xf>
    <xf numFmtId="167" fontId="4" fillId="0" borderId="10" xfId="0" applyNumberFormat="1" applyFont="1" applyBorder="1" applyAlignment="1">
      <alignment horizontal="center" vertical="center"/>
    </xf>
    <xf numFmtId="167" fontId="10" fillId="0" borderId="10" xfId="0" applyNumberFormat="1" applyFont="1" applyBorder="1" applyAlignment="1">
      <alignment horizontal="center" vertical="center"/>
    </xf>
    <xf numFmtId="0" fontId="20" fillId="0" borderId="0" xfId="0" applyFont="1" applyFill="1" applyAlignment="1">
      <alignment horizontal="left" vertical="center"/>
    </xf>
    <xf numFmtId="167" fontId="5" fillId="0" borderId="13" xfId="0" applyNumberFormat="1" applyFont="1" applyBorder="1" applyAlignment="1">
      <alignment horizontal="center" vertical="center"/>
    </xf>
    <xf numFmtId="0" fontId="4" fillId="0" borderId="0" xfId="0" applyFont="1" applyFill="1"/>
    <xf numFmtId="168" fontId="5" fillId="0" borderId="29" xfId="0" applyNumberFormat="1" applyFont="1" applyBorder="1" applyAlignment="1">
      <alignment horizontal="center" vertical="center" wrapText="1"/>
    </xf>
    <xf numFmtId="167" fontId="5" fillId="0" borderId="13" xfId="0" applyNumberFormat="1" applyFont="1" applyBorder="1" applyAlignment="1">
      <alignment horizontal="center" vertical="center" wrapText="1"/>
    </xf>
    <xf numFmtId="167" fontId="10" fillId="0" borderId="13" xfId="0" applyNumberFormat="1" applyFont="1" applyBorder="1" applyAlignment="1">
      <alignment horizontal="center" vertical="center" wrapText="1"/>
    </xf>
    <xf numFmtId="0" fontId="15" fillId="3" borderId="11" xfId="0" applyFont="1" applyFill="1" applyBorder="1" applyAlignment="1">
      <alignment horizontal="center" vertical="center" wrapText="1"/>
    </xf>
    <xf numFmtId="167" fontId="4" fillId="0" borderId="1" xfId="0" applyNumberFormat="1" applyFont="1" applyBorder="1" applyAlignment="1" applyProtection="1">
      <alignment horizontal="center" vertical="center"/>
      <protection locked="0"/>
    </xf>
    <xf numFmtId="3"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168" fontId="5" fillId="0" borderId="29" xfId="0" applyNumberFormat="1" applyFont="1" applyBorder="1" applyAlignment="1">
      <alignment horizontal="center" vertical="center"/>
    </xf>
    <xf numFmtId="0" fontId="4" fillId="2" borderId="21" xfId="0" applyFont="1" applyFill="1" applyBorder="1" applyAlignment="1">
      <alignment horizontal="justify" vertical="center" wrapText="1"/>
    </xf>
    <xf numFmtId="0" fontId="4" fillId="0" borderId="0" xfId="0" applyFont="1" applyBorder="1" applyAlignment="1">
      <alignment vertical="center" wrapText="1"/>
    </xf>
    <xf numFmtId="3" fontId="4" fillId="0" borderId="0" xfId="0" applyNumberFormat="1" applyFont="1" applyBorder="1" applyAlignment="1">
      <alignment vertical="center" wrapText="1"/>
    </xf>
    <xf numFmtId="0" fontId="4" fillId="0" borderId="10" xfId="0" applyFont="1" applyBorder="1" applyAlignment="1">
      <alignment horizontal="center" vertical="center" wrapText="1"/>
    </xf>
    <xf numFmtId="3" fontId="4" fillId="0" borderId="10" xfId="0" applyNumberFormat="1" applyFont="1" applyBorder="1" applyAlignment="1">
      <alignment horizontal="center" vertical="center" wrapText="1"/>
    </xf>
    <xf numFmtId="0" fontId="10" fillId="0" borderId="10" xfId="0" applyFont="1" applyBorder="1" applyAlignment="1">
      <alignment horizontal="justify" vertical="center" wrapText="1"/>
    </xf>
    <xf numFmtId="3" fontId="4" fillId="0" borderId="17" xfId="0" applyNumberFormat="1" applyFont="1" applyBorder="1" applyAlignment="1">
      <alignment vertical="center" wrapText="1"/>
    </xf>
    <xf numFmtId="168" fontId="5" fillId="0" borderId="13" xfId="0" applyNumberFormat="1" applyFont="1" applyBorder="1" applyAlignment="1">
      <alignment horizontal="center" vertical="center"/>
    </xf>
    <xf numFmtId="0" fontId="4" fillId="2" borderId="12" xfId="0" applyFont="1" applyFill="1" applyBorder="1" applyAlignment="1">
      <alignment horizontal="justify" vertical="center"/>
    </xf>
    <xf numFmtId="0" fontId="9" fillId="3" borderId="1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0" fillId="0" borderId="19" xfId="0" applyFont="1" applyBorder="1" applyAlignment="1">
      <alignment horizontal="left" vertical="center" wrapText="1"/>
    </xf>
    <xf numFmtId="0" fontId="6" fillId="0" borderId="0" xfId="0" applyFont="1" applyFill="1"/>
    <xf numFmtId="168" fontId="7" fillId="0" borderId="13" xfId="0" applyNumberFormat="1" applyFont="1" applyFill="1" applyBorder="1" applyAlignment="1">
      <alignment horizontal="center" vertical="center" wrapText="1"/>
    </xf>
    <xf numFmtId="167" fontId="7" fillId="0" borderId="13" xfId="0" applyNumberFormat="1" applyFont="1" applyFill="1" applyBorder="1" applyAlignment="1">
      <alignment horizontal="center" vertical="center" wrapText="1"/>
    </xf>
    <xf numFmtId="0" fontId="10" fillId="0" borderId="12" xfId="0" applyFont="1" applyFill="1" applyBorder="1" applyAlignment="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xf numFmtId="167" fontId="14" fillId="0" borderId="13" xfId="0" applyNumberFormat="1" applyFont="1" applyFill="1" applyBorder="1" applyAlignment="1">
      <alignment horizontal="center" vertical="center"/>
    </xf>
    <xf numFmtId="170" fontId="7" fillId="0" borderId="12" xfId="0" applyNumberFormat="1" applyFont="1" applyFill="1" applyBorder="1" applyAlignment="1">
      <alignment horizontal="center" vertical="center"/>
    </xf>
    <xf numFmtId="167" fontId="7" fillId="0" borderId="13" xfId="0" applyNumberFormat="1"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12" xfId="0" applyFont="1" applyFill="1" applyBorder="1" applyAlignment="1">
      <alignment horizontal="justify" vertical="center" wrapText="1"/>
    </xf>
    <xf numFmtId="3" fontId="7" fillId="0" borderId="13" xfId="0" applyNumberFormat="1" applyFont="1" applyFill="1" applyBorder="1" applyAlignment="1">
      <alignment horizontal="center" vertical="center"/>
    </xf>
    <xf numFmtId="0" fontId="7" fillId="0" borderId="3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54" fillId="0" borderId="13" xfId="0" applyFont="1" applyFill="1" applyBorder="1" applyAlignment="1">
      <alignment horizontal="center" vertical="center"/>
    </xf>
    <xf numFmtId="167"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xf numFmtId="3" fontId="17" fillId="0" borderId="13"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xf>
    <xf numFmtId="3" fontId="16" fillId="0" borderId="13" xfId="0" applyNumberFormat="1" applyFont="1" applyFill="1" applyBorder="1" applyAlignment="1">
      <alignment horizontal="center" vertical="center" wrapText="1"/>
    </xf>
    <xf numFmtId="166" fontId="16" fillId="0" borderId="13" xfId="0"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6" fillId="0" borderId="12" xfId="0" applyFont="1" applyBorder="1" applyAlignment="1">
      <alignment horizontal="justify" vertical="center" wrapText="1"/>
    </xf>
    <xf numFmtId="3" fontId="20" fillId="0" borderId="13" xfId="0" applyNumberFormat="1" applyFont="1" applyBorder="1" applyAlignment="1">
      <alignment horizontal="center" vertical="center" wrapText="1"/>
    </xf>
    <xf numFmtId="0" fontId="38" fillId="0" borderId="12" xfId="0" applyFont="1" applyBorder="1" applyAlignment="1">
      <alignment horizontal="justify" vertical="center" wrapText="1"/>
    </xf>
    <xf numFmtId="3" fontId="18" fillId="0" borderId="13" xfId="0" applyNumberFormat="1" applyFont="1" applyBorder="1" applyAlignment="1">
      <alignment horizontal="center" vertical="center" wrapText="1"/>
    </xf>
    <xf numFmtId="0" fontId="67" fillId="0" borderId="12" xfId="0" applyFont="1" applyBorder="1" applyAlignment="1">
      <alignment horizontal="justify" vertical="center" wrapText="1"/>
    </xf>
    <xf numFmtId="0" fontId="38" fillId="0" borderId="12" xfId="0" applyFont="1" applyBorder="1" applyAlignment="1">
      <alignment horizontal="left" vertical="center" wrapText="1"/>
    </xf>
    <xf numFmtId="0" fontId="35" fillId="0" borderId="12" xfId="0" applyFont="1" applyBorder="1" applyAlignment="1">
      <alignment horizontal="left" vertical="center" wrapText="1"/>
    </xf>
    <xf numFmtId="0" fontId="36" fillId="0" borderId="12" xfId="0" applyFont="1" applyBorder="1" applyAlignment="1">
      <alignment horizontal="left" vertical="center" wrapText="1"/>
    </xf>
    <xf numFmtId="0" fontId="0" fillId="0" borderId="0" xfId="0" applyAlignment="1">
      <alignment horizontal="right"/>
    </xf>
    <xf numFmtId="3" fontId="68" fillId="0" borderId="13" xfId="0" applyNumberFormat="1" applyFont="1" applyBorder="1" applyAlignment="1">
      <alignment horizontal="center" vertical="center" wrapText="1"/>
    </xf>
    <xf numFmtId="0" fontId="69" fillId="0" borderId="0" xfId="0" applyFont="1" applyAlignment="1">
      <alignment horizontal="justify" vertical="center"/>
    </xf>
    <xf numFmtId="0" fontId="15" fillId="0" borderId="0" xfId="0" applyFont="1"/>
    <xf numFmtId="0" fontId="38" fillId="0" borderId="12" xfId="0" applyFont="1" applyBorder="1" applyAlignment="1">
      <alignment horizontal="left" vertical="center"/>
    </xf>
    <xf numFmtId="4" fontId="18" fillId="0" borderId="13" xfId="0" applyNumberFormat="1" applyFont="1" applyBorder="1" applyAlignment="1">
      <alignment horizontal="center" vertical="center"/>
    </xf>
    <xf numFmtId="4" fontId="18" fillId="0" borderId="33" xfId="0" applyNumberFormat="1" applyFont="1" applyBorder="1" applyAlignment="1">
      <alignment horizontal="center" vertical="center"/>
    </xf>
    <xf numFmtId="4" fontId="18" fillId="0" borderId="10" xfId="0" applyNumberFormat="1" applyFont="1" applyBorder="1" applyAlignment="1">
      <alignment horizontal="center" vertical="center" wrapText="1"/>
    </xf>
    <xf numFmtId="4" fontId="18" fillId="0" borderId="10" xfId="0" applyNumberFormat="1" applyFont="1" applyBorder="1" applyAlignment="1">
      <alignment horizontal="center" vertical="center"/>
    </xf>
    <xf numFmtId="4" fontId="68" fillId="0" borderId="13" xfId="0" applyNumberFormat="1" applyFont="1" applyBorder="1" applyAlignment="1">
      <alignment horizontal="center" vertical="center" wrapText="1"/>
    </xf>
    <xf numFmtId="4" fontId="70" fillId="0" borderId="33" xfId="0" applyNumberFormat="1" applyFont="1" applyBorder="1" applyAlignment="1">
      <alignment horizontal="center" vertical="center"/>
    </xf>
    <xf numFmtId="0" fontId="36" fillId="0" borderId="0" xfId="0" applyFont="1" applyAlignment="1">
      <alignment horizontal="right" vertical="center"/>
    </xf>
    <xf numFmtId="3" fontId="66" fillId="0" borderId="13" xfId="0" applyNumberFormat="1" applyFont="1" applyBorder="1" applyAlignment="1">
      <alignment horizontal="center" vertical="center" wrapText="1"/>
    </xf>
    <xf numFmtId="3" fontId="20" fillId="0" borderId="13" xfId="0" applyNumberFormat="1" applyFont="1" applyBorder="1" applyAlignment="1">
      <alignment horizontal="center" vertical="center"/>
    </xf>
    <xf numFmtId="3" fontId="38" fillId="0" borderId="13" xfId="0" applyNumberFormat="1" applyFont="1" applyBorder="1" applyAlignment="1">
      <alignment horizontal="center" vertical="center" wrapText="1"/>
    </xf>
    <xf numFmtId="3" fontId="18" fillId="0" borderId="13" xfId="0" applyNumberFormat="1" applyFont="1" applyBorder="1" applyAlignment="1">
      <alignment horizontal="center" vertical="center"/>
    </xf>
    <xf numFmtId="0" fontId="4" fillId="0" borderId="0" xfId="0" applyFont="1" applyAlignment="1">
      <alignment horizontal="justify" vertical="center" wrapText="1"/>
    </xf>
    <xf numFmtId="0" fontId="20" fillId="0" borderId="12" xfId="0" applyFont="1" applyBorder="1" applyAlignment="1">
      <alignment horizontal="justify" vertical="center" wrapText="1"/>
    </xf>
    <xf numFmtId="2" fontId="4" fillId="0" borderId="13" xfId="0" applyNumberFormat="1" applyFont="1" applyBorder="1" applyAlignment="1">
      <alignment horizontal="center" vertical="center" wrapText="1"/>
    </xf>
    <xf numFmtId="2" fontId="18" fillId="0" borderId="13" xfId="0" applyNumberFormat="1" applyFont="1" applyBorder="1" applyAlignment="1">
      <alignment horizontal="center" vertical="center" wrapText="1"/>
    </xf>
    <xf numFmtId="0" fontId="36" fillId="0" borderId="12" xfId="0" applyFont="1" applyBorder="1" applyAlignment="1">
      <alignment horizontal="center" vertical="center"/>
    </xf>
    <xf numFmtId="0" fontId="38" fillId="0" borderId="12" xfId="0" applyFont="1" applyBorder="1" applyAlignment="1">
      <alignment horizontal="center" vertical="center"/>
    </xf>
    <xf numFmtId="2" fontId="38" fillId="0" borderId="13" xfId="0" applyNumberFormat="1" applyFont="1" applyBorder="1" applyAlignment="1">
      <alignment horizontal="center" vertical="center"/>
    </xf>
    <xf numFmtId="0" fontId="9" fillId="3" borderId="5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xf>
    <xf numFmtId="0" fontId="0" fillId="0" borderId="62" xfId="0" applyBorder="1"/>
    <xf numFmtId="0" fontId="0" fillId="0" borderId="63" xfId="0" applyBorder="1"/>
    <xf numFmtId="0" fontId="9" fillId="3" borderId="5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66" xfId="0" applyFont="1" applyFill="1" applyBorder="1" applyAlignment="1">
      <alignment horizontal="center" vertical="center"/>
    </xf>
    <xf numFmtId="0" fontId="8" fillId="0" borderId="0" xfId="0" applyFont="1" applyFill="1"/>
    <xf numFmtId="0" fontId="11" fillId="0" borderId="0" xfId="0" applyFont="1" applyFill="1" applyAlignment="1">
      <alignment horizontal="left" vertical="center"/>
    </xf>
    <xf numFmtId="0" fontId="11" fillId="0" borderId="0" xfId="0" applyFont="1" applyFill="1" applyAlignment="1">
      <alignment horizontal="justify" vertical="center"/>
    </xf>
    <xf numFmtId="0" fontId="15" fillId="3" borderId="13" xfId="0" applyFont="1" applyFill="1" applyBorder="1" applyAlignment="1">
      <alignment horizontal="center" vertical="center" wrapText="1"/>
    </xf>
    <xf numFmtId="0" fontId="72" fillId="0" borderId="0" xfId="0" applyFont="1"/>
    <xf numFmtId="3" fontId="7" fillId="0" borderId="0" xfId="0" applyNumberFormat="1" applyFont="1"/>
    <xf numFmtId="0" fontId="71" fillId="0" borderId="0" xfId="0" applyFont="1" applyFill="1"/>
    <xf numFmtId="2" fontId="4" fillId="0" borderId="0" xfId="0" applyNumberFormat="1" applyFont="1" applyFill="1"/>
    <xf numFmtId="0" fontId="17" fillId="0" borderId="1" xfId="2" applyFont="1" applyFill="1" applyBorder="1" applyAlignment="1">
      <alignment wrapText="1"/>
    </xf>
    <xf numFmtId="168" fontId="17" fillId="0" borderId="1" xfId="4" applyNumberFormat="1" applyFont="1" applyFill="1" applyBorder="1" applyAlignment="1">
      <alignment horizontal="right" vertical="center"/>
    </xf>
    <xf numFmtId="0" fontId="17" fillId="0" borderId="1" xfId="4" applyFont="1" applyFill="1" applyBorder="1"/>
    <xf numFmtId="0" fontId="17" fillId="0" borderId="1" xfId="4" applyFont="1" applyFill="1" applyBorder="1" applyAlignment="1">
      <alignment horizontal="right"/>
    </xf>
    <xf numFmtId="0" fontId="16" fillId="0" borderId="1" xfId="4" applyFont="1" applyFill="1" applyBorder="1" applyAlignment="1">
      <alignment horizontal="left"/>
    </xf>
    <xf numFmtId="167" fontId="16" fillId="0" borderId="1" xfId="17" applyNumberFormat="1" applyFont="1" applyFill="1" applyBorder="1" applyAlignment="1">
      <alignment horizontal="right" vertical="center"/>
    </xf>
    <xf numFmtId="0" fontId="17" fillId="0" borderId="0" xfId="17" applyFont="1" applyFill="1"/>
    <xf numFmtId="168" fontId="17" fillId="0" borderId="0" xfId="4" applyNumberFormat="1" applyFont="1" applyFill="1" applyAlignment="1">
      <alignment horizontal="right" vertical="center"/>
    </xf>
    <xf numFmtId="0" fontId="13" fillId="0" borderId="0" xfId="14" applyNumberFormat="1" applyFont="1" applyFill="1" applyBorder="1"/>
    <xf numFmtId="1" fontId="47" fillId="0" borderId="0" xfId="14" applyNumberFormat="1" applyFont="1" applyFill="1" applyBorder="1" applyAlignment="1">
      <alignment horizontal="center"/>
    </xf>
    <xf numFmtId="0" fontId="7" fillId="0" borderId="0" xfId="0" applyFont="1" applyFill="1"/>
    <xf numFmtId="0" fontId="5" fillId="0" borderId="12" xfId="0" applyFont="1" applyBorder="1" applyAlignment="1">
      <alignment horizontal="center" vertical="center"/>
    </xf>
    <xf numFmtId="0" fontId="5" fillId="0" borderId="68" xfId="0" applyFont="1" applyBorder="1" applyAlignment="1">
      <alignment horizontal="center" vertical="center"/>
    </xf>
    <xf numFmtId="3" fontId="10" fillId="0" borderId="69" xfId="0" applyNumberFormat="1" applyFont="1" applyBorder="1" applyAlignment="1">
      <alignment horizontal="center" vertical="center"/>
    </xf>
    <xf numFmtId="3" fontId="10" fillId="0" borderId="70" xfId="0" applyNumberFormat="1" applyFont="1" applyBorder="1" applyAlignment="1">
      <alignment horizontal="center" vertical="center"/>
    </xf>
    <xf numFmtId="0" fontId="8" fillId="0" borderId="10" xfId="0" applyFont="1" applyFill="1" applyBorder="1" applyAlignment="1">
      <alignment horizontal="left" vertical="center"/>
    </xf>
    <xf numFmtId="166" fontId="4" fillId="0" borderId="10" xfId="0" applyNumberFormat="1" applyFont="1" applyFill="1" applyBorder="1" applyAlignment="1">
      <alignment vertical="center"/>
    </xf>
    <xf numFmtId="0" fontId="8" fillId="0" borderId="10" xfId="0" applyFont="1" applyFill="1" applyBorder="1" applyAlignment="1">
      <alignment horizontal="left" vertical="center" wrapText="1"/>
    </xf>
    <xf numFmtId="0" fontId="4" fillId="0" borderId="12" xfId="0" applyFont="1" applyBorder="1" applyAlignment="1">
      <alignment horizontal="left"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2" borderId="14"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4" fillId="5" borderId="1" xfId="0" applyFont="1" applyFill="1" applyBorder="1" applyAlignment="1">
      <alignment wrapText="1"/>
    </xf>
    <xf numFmtId="0" fontId="8" fillId="5"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15" fillId="3" borderId="10" xfId="0" applyFont="1" applyFill="1" applyBorder="1" applyAlignment="1">
      <alignment horizontal="center" vertical="center" wrapText="1"/>
    </xf>
    <xf numFmtId="3" fontId="4" fillId="0" borderId="10" xfId="0" applyNumberFormat="1" applyFont="1" applyFill="1" applyBorder="1" applyAlignment="1">
      <alignment horizontal="center" vertical="center"/>
    </xf>
    <xf numFmtId="167" fontId="4" fillId="0" borderId="10" xfId="0" applyNumberFormat="1" applyFont="1" applyFill="1" applyBorder="1" applyAlignment="1">
      <alignment horizontal="center" vertical="center"/>
    </xf>
    <xf numFmtId="166" fontId="4" fillId="0" borderId="10" xfId="0" applyNumberFormat="1" applyFont="1" applyFill="1" applyBorder="1" applyAlignment="1">
      <alignment horizontal="center" vertical="center"/>
    </xf>
    <xf numFmtId="0" fontId="15" fillId="3" borderId="10"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0" xfId="0" applyFont="1" applyFill="1" applyAlignment="1">
      <alignment horizontal="center" vertical="center"/>
    </xf>
    <xf numFmtId="0" fontId="4" fillId="0" borderId="12" xfId="0" applyFont="1" applyBorder="1" applyAlignment="1">
      <alignment horizontal="left" vertical="center"/>
    </xf>
    <xf numFmtId="0" fontId="15" fillId="3" borderId="1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2" fillId="0" borderId="33" xfId="0" applyFont="1" applyBorder="1" applyAlignment="1">
      <alignment horizontal="left" vertical="center"/>
    </xf>
    <xf numFmtId="0" fontId="62" fillId="0" borderId="34" xfId="0" applyFont="1" applyBorder="1" applyAlignment="1">
      <alignment horizontal="left" vertical="center"/>
    </xf>
    <xf numFmtId="0" fontId="62" fillId="0" borderId="11" xfId="0" applyFont="1" applyBorder="1" applyAlignment="1">
      <alignment horizontal="left" vertical="center"/>
    </xf>
    <xf numFmtId="0" fontId="5" fillId="4" borderId="33" xfId="0" applyFont="1" applyFill="1" applyBorder="1" applyAlignment="1">
      <alignment horizontal="left" vertical="center"/>
    </xf>
    <xf numFmtId="0" fontId="5" fillId="4" borderId="34" xfId="0" applyFont="1" applyFill="1" applyBorder="1" applyAlignment="1">
      <alignment horizontal="left" vertical="center"/>
    </xf>
    <xf numFmtId="0" fontId="5" fillId="4" borderId="11" xfId="0" applyFont="1" applyFill="1" applyBorder="1" applyAlignment="1">
      <alignment horizontal="left" vertical="center"/>
    </xf>
    <xf numFmtId="0" fontId="10" fillId="0" borderId="12" xfId="0" applyFont="1" applyBorder="1" applyAlignment="1">
      <alignment horizontal="center" vertical="center"/>
    </xf>
    <xf numFmtId="0" fontId="25" fillId="5" borderId="1" xfId="0" applyFont="1" applyFill="1" applyBorder="1" applyAlignment="1">
      <alignment horizontal="center" vertical="center"/>
    </xf>
    <xf numFmtId="0" fontId="25" fillId="5" borderId="1" xfId="0" applyFont="1" applyFill="1" applyBorder="1" applyAlignment="1">
      <alignment horizontal="center" vertical="center" wrapText="1"/>
    </xf>
    <xf numFmtId="0" fontId="4" fillId="5" borderId="1" xfId="0" applyFont="1" applyFill="1" applyBorder="1"/>
    <xf numFmtId="3" fontId="4" fillId="5" borderId="1" xfId="0" applyNumberFormat="1" applyFont="1" applyFill="1" applyBorder="1"/>
    <xf numFmtId="4" fontId="75" fillId="0" borderId="71" xfId="25" applyNumberFormat="1" applyFont="1" applyFill="1" applyBorder="1" applyAlignment="1">
      <alignment horizontal="center" vertical="center"/>
    </xf>
    <xf numFmtId="2" fontId="75" fillId="0" borderId="72" xfId="25" applyNumberFormat="1" applyFont="1" applyFill="1" applyBorder="1" applyAlignment="1">
      <alignment vertical="center"/>
    </xf>
    <xf numFmtId="2" fontId="75" fillId="0" borderId="29" xfId="25" applyNumberFormat="1" applyFont="1" applyFill="1" applyBorder="1" applyAlignment="1">
      <alignment vertical="center"/>
    </xf>
    <xf numFmtId="3" fontId="75" fillId="0" borderId="72" xfId="25" applyNumberFormat="1" applyFont="1" applyFill="1" applyBorder="1" applyAlignment="1">
      <alignment vertical="center"/>
    </xf>
    <xf numFmtId="3" fontId="75" fillId="0" borderId="29" xfId="25" applyNumberFormat="1" applyFont="1" applyFill="1" applyBorder="1" applyAlignment="1">
      <alignment vertical="center"/>
    </xf>
    <xf numFmtId="0" fontId="76" fillId="0" borderId="29" xfId="26" applyFont="1" applyFill="1" applyBorder="1" applyAlignment="1">
      <alignment horizontal="left" vertical="center" wrapText="1" indent="1"/>
    </xf>
    <xf numFmtId="3" fontId="75" fillId="0" borderId="71" xfId="25" applyNumberFormat="1" applyFont="1" applyFill="1" applyBorder="1" applyAlignment="1">
      <alignment horizontal="center" vertical="center"/>
    </xf>
    <xf numFmtId="0" fontId="76" fillId="0" borderId="29" xfId="26" applyFont="1" applyFill="1" applyBorder="1" applyAlignment="1">
      <alignment vertical="center"/>
    </xf>
    <xf numFmtId="173" fontId="77" fillId="3" borderId="75" xfId="26" applyNumberFormat="1" applyFont="1" applyFill="1" applyBorder="1" applyAlignment="1">
      <alignment horizontal="center" vertical="center" wrapText="1"/>
    </xf>
    <xf numFmtId="3" fontId="14" fillId="0" borderId="0" xfId="7" applyNumberFormat="1" applyFont="1" applyAlignment="1" applyProtection="1">
      <alignment vertical="center"/>
      <protection hidden="1"/>
    </xf>
    <xf numFmtId="3" fontId="7" fillId="0" borderId="0" xfId="7" applyNumberFormat="1" applyFont="1" applyAlignment="1" applyProtection="1">
      <alignment vertical="center"/>
      <protection hidden="1"/>
    </xf>
    <xf numFmtId="3" fontId="4" fillId="0" borderId="0" xfId="0" applyNumberFormat="1" applyFont="1" applyAlignment="1"/>
    <xf numFmtId="0" fontId="7" fillId="0" borderId="0" xfId="7" applyFont="1" applyAlignment="1" applyProtection="1">
      <alignment vertical="center"/>
      <protection hidden="1"/>
    </xf>
    <xf numFmtId="2" fontId="4" fillId="5" borderId="1" xfId="0" applyNumberFormat="1" applyFont="1" applyFill="1" applyBorder="1"/>
    <xf numFmtId="2" fontId="7" fillId="0" borderId="1" xfId="0" applyNumberFormat="1" applyFont="1" applyBorder="1"/>
    <xf numFmtId="2" fontId="4" fillId="0" borderId="1" xfId="0" applyNumberFormat="1" applyFont="1" applyBorder="1"/>
    <xf numFmtId="0" fontId="79"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8" fillId="5" borderId="1" xfId="0" applyFont="1" applyFill="1" applyBorder="1" applyAlignment="1">
      <alignment horizontal="center" vertical="center"/>
    </xf>
    <xf numFmtId="0" fontId="15" fillId="3" borderId="14" xfId="0" applyFont="1" applyFill="1" applyBorder="1" applyAlignment="1">
      <alignment vertical="center" wrapText="1"/>
    </xf>
    <xf numFmtId="0" fontId="10" fillId="0" borderId="29" xfId="0" applyFont="1" applyBorder="1" applyAlignment="1">
      <alignment horizontal="left" vertical="center" wrapText="1"/>
    </xf>
    <xf numFmtId="2" fontId="7" fillId="0" borderId="29" xfId="0" applyNumberFormat="1" applyFont="1" applyBorder="1" applyAlignment="1">
      <alignment horizontal="center" vertical="center" wrapText="1"/>
    </xf>
    <xf numFmtId="0" fontId="7" fillId="0" borderId="29" xfId="0" applyFont="1" applyBorder="1" applyAlignment="1">
      <alignment horizontal="left" vertical="center" wrapText="1"/>
    </xf>
    <xf numFmtId="0" fontId="9" fillId="3" borderId="17" xfId="0" applyFont="1" applyFill="1" applyBorder="1" applyAlignment="1">
      <alignment horizontal="center" vertical="center"/>
    </xf>
    <xf numFmtId="3" fontId="4" fillId="0" borderId="83" xfId="0" applyNumberFormat="1" applyFont="1" applyBorder="1" applyAlignment="1">
      <alignment horizontal="center" vertical="center"/>
    </xf>
    <xf numFmtId="0" fontId="81" fillId="0" borderId="12" xfId="0" applyFont="1" applyBorder="1" applyAlignment="1">
      <alignment horizontal="left" vertical="center"/>
    </xf>
    <xf numFmtId="3" fontId="81" fillId="0" borderId="13" xfId="0" applyNumberFormat="1" applyFont="1" applyBorder="1" applyAlignment="1">
      <alignment horizontal="center" vertical="center"/>
    </xf>
    <xf numFmtId="0" fontId="81" fillId="0" borderId="13" xfId="0" applyFont="1" applyBorder="1" applyAlignment="1">
      <alignment horizontal="center" vertical="center"/>
    </xf>
    <xf numFmtId="3" fontId="64" fillId="0" borderId="13" xfId="0" applyNumberFormat="1" applyFont="1" applyBorder="1" applyAlignment="1">
      <alignment horizontal="center" vertical="center"/>
    </xf>
    <xf numFmtId="0" fontId="64" fillId="0" borderId="13" xfId="0" applyFont="1" applyBorder="1" applyAlignment="1">
      <alignment horizontal="center" vertical="center"/>
    </xf>
    <xf numFmtId="0" fontId="82" fillId="0" borderId="13" xfId="0" applyFont="1" applyBorder="1" applyAlignment="1">
      <alignment horizontal="center" vertical="center"/>
    </xf>
    <xf numFmtId="3" fontId="82" fillId="0" borderId="13" xfId="0" applyNumberFormat="1" applyFont="1" applyBorder="1" applyAlignment="1">
      <alignment horizontal="center" vertical="center"/>
    </xf>
    <xf numFmtId="0" fontId="6" fillId="0" borderId="0" xfId="0" applyFont="1" applyAlignment="1">
      <alignment horizontal="left" vertical="top" wrapText="1"/>
    </xf>
    <xf numFmtId="0" fontId="9" fillId="3" borderId="84" xfId="0" applyFont="1" applyFill="1" applyBorder="1" applyAlignment="1">
      <alignment horizontal="center" vertical="center" wrapText="1"/>
    </xf>
    <xf numFmtId="0" fontId="9" fillId="3" borderId="90" xfId="0" applyFont="1" applyFill="1" applyBorder="1" applyAlignment="1">
      <alignment horizontal="center" vertical="center" wrapText="1"/>
    </xf>
    <xf numFmtId="0" fontId="22" fillId="0" borderId="91" xfId="0" applyFont="1" applyBorder="1" applyAlignment="1">
      <alignment horizontal="justify" vertical="center"/>
    </xf>
    <xf numFmtId="0" fontId="22" fillId="0" borderId="70" xfId="0" applyFont="1" applyBorder="1" applyAlignment="1">
      <alignment horizontal="center" vertical="center"/>
    </xf>
    <xf numFmtId="3" fontId="22" fillId="0" borderId="70" xfId="0" applyNumberFormat="1" applyFont="1" applyBorder="1" applyAlignment="1">
      <alignment horizontal="center" vertical="center"/>
    </xf>
    <xf numFmtId="0" fontId="22" fillId="4" borderId="91" xfId="0" applyFont="1" applyFill="1" applyBorder="1" applyAlignment="1">
      <alignment horizontal="justify" vertical="center"/>
    </xf>
    <xf numFmtId="0" fontId="9" fillId="3" borderId="88" xfId="0" applyFont="1" applyFill="1" applyBorder="1" applyAlignment="1">
      <alignment horizontal="left" vertical="center" wrapText="1"/>
    </xf>
    <xf numFmtId="3" fontId="9" fillId="3" borderId="84" xfId="0" applyNumberFormat="1" applyFont="1" applyFill="1" applyBorder="1" applyAlignment="1">
      <alignment horizontal="center" vertical="center" wrapText="1"/>
    </xf>
    <xf numFmtId="0" fontId="8" fillId="0" borderId="0" xfId="0" applyFont="1" applyFill="1" applyAlignment="1">
      <alignment horizontal="left" vertical="top"/>
    </xf>
    <xf numFmtId="0" fontId="8" fillId="0" borderId="0" xfId="0" applyFont="1" applyAlignment="1">
      <alignment horizontal="left" vertical="top"/>
    </xf>
    <xf numFmtId="0" fontId="4" fillId="0" borderId="0" xfId="0" applyFont="1" applyAlignment="1">
      <alignment horizontal="left" vertical="top" wrapText="1"/>
    </xf>
    <xf numFmtId="0" fontId="35" fillId="0" borderId="12" xfId="0" applyFont="1" applyBorder="1" applyAlignment="1">
      <alignment horizontal="justify" vertical="center" wrapText="1"/>
    </xf>
    <xf numFmtId="9" fontId="66" fillId="0" borderId="13" xfId="0" applyNumberFormat="1" applyFont="1" applyBorder="1" applyAlignment="1">
      <alignment horizontal="center" vertical="center" wrapText="1"/>
    </xf>
    <xf numFmtId="9" fontId="38" fillId="0" borderId="13" xfId="0" applyNumberFormat="1" applyFont="1" applyBorder="1" applyAlignment="1">
      <alignment horizontal="center" vertical="center" wrapText="1"/>
    </xf>
    <xf numFmtId="16" fontId="10" fillId="0" borderId="12" xfId="0" applyNumberFormat="1" applyFont="1" applyBorder="1" applyAlignment="1">
      <alignment horizontal="center" vertical="center"/>
    </xf>
    <xf numFmtId="17" fontId="10" fillId="0" borderId="12" xfId="0" applyNumberFormat="1" applyFont="1" applyBorder="1" applyAlignment="1">
      <alignment horizontal="center" vertical="center"/>
    </xf>
    <xf numFmtId="0" fontId="22" fillId="0" borderId="30" xfId="0" applyFont="1" applyBorder="1" applyAlignment="1">
      <alignment horizontal="left" vertical="center"/>
    </xf>
    <xf numFmtId="0" fontId="22" fillId="0" borderId="73" xfId="0" applyFont="1" applyBorder="1" applyAlignment="1">
      <alignment horizontal="left" vertical="center"/>
    </xf>
    <xf numFmtId="0" fontId="22" fillId="0" borderId="31" xfId="0" applyFont="1" applyBorder="1" applyAlignment="1">
      <alignment horizontal="left" vertical="center"/>
    </xf>
    <xf numFmtId="0" fontId="15" fillId="3" borderId="11" xfId="0" applyFont="1" applyFill="1" applyBorder="1" applyAlignment="1">
      <alignment horizontal="center" vertical="center" wrapText="1"/>
    </xf>
    <xf numFmtId="0" fontId="15" fillId="3" borderId="13" xfId="0" applyFont="1" applyFill="1" applyBorder="1" applyAlignment="1">
      <alignment horizontal="center" vertical="center" wrapText="1"/>
    </xf>
    <xf numFmtId="3" fontId="9" fillId="3" borderId="17" xfId="0" applyNumberFormat="1" applyFont="1" applyFill="1" applyBorder="1" applyAlignment="1">
      <alignment horizontal="center" vertical="center"/>
    </xf>
    <xf numFmtId="0" fontId="35" fillId="0" borderId="12" xfId="0" applyFont="1" applyBorder="1" applyAlignment="1">
      <alignment horizontal="justify" vertical="center"/>
    </xf>
    <xf numFmtId="4" fontId="8" fillId="0" borderId="13" xfId="0" applyNumberFormat="1" applyFont="1" applyBorder="1" applyAlignment="1">
      <alignment horizontal="center" vertical="center" wrapText="1"/>
    </xf>
    <xf numFmtId="0" fontId="17" fillId="0" borderId="0" xfId="4" applyFont="1" applyFill="1"/>
    <xf numFmtId="0" fontId="17" fillId="0" borderId="0" xfId="4" applyFont="1" applyFill="1" applyAlignment="1">
      <alignment wrapText="1"/>
    </xf>
    <xf numFmtId="0" fontId="25" fillId="0" borderId="0" xfId="0" applyFont="1" applyFill="1" applyAlignment="1">
      <alignment horizontal="left" vertical="center"/>
    </xf>
    <xf numFmtId="0" fontId="24" fillId="0" borderId="0" xfId="0" applyFont="1" applyFill="1"/>
    <xf numFmtId="0" fontId="28" fillId="0" borderId="0" xfId="0" applyFont="1" applyFill="1"/>
    <xf numFmtId="0" fontId="29" fillId="0" borderId="0" xfId="0" applyFont="1" applyFill="1" applyAlignment="1">
      <alignment horizontal="justify" vertical="center"/>
    </xf>
    <xf numFmtId="0" fontId="30" fillId="0" borderId="0" xfId="0" applyFont="1" applyFill="1" applyAlignment="1">
      <alignment horizontal="justify" vertical="center"/>
    </xf>
    <xf numFmtId="0" fontId="52" fillId="0" borderId="0" xfId="0" applyFont="1" applyFill="1"/>
    <xf numFmtId="0" fontId="4" fillId="0" borderId="0" xfId="0" applyFont="1" applyFill="1" applyAlignment="1">
      <alignment wrapText="1"/>
    </xf>
    <xf numFmtId="0" fontId="14" fillId="0" borderId="0" xfId="0" applyFont="1" applyFill="1"/>
    <xf numFmtId="0" fontId="32" fillId="0" borderId="0" xfId="0" applyFont="1" applyFill="1"/>
    <xf numFmtId="0" fontId="4" fillId="0" borderId="0" xfId="0" applyFont="1" applyFill="1" applyProtection="1">
      <protection locked="0"/>
    </xf>
    <xf numFmtId="0" fontId="8" fillId="0" borderId="7" xfId="0" applyFont="1" applyBorder="1" applyAlignment="1">
      <alignment horizontal="center"/>
    </xf>
    <xf numFmtId="0" fontId="8" fillId="0" borderId="6" xfId="0" applyFont="1" applyBorder="1" applyAlignment="1">
      <alignment horizontal="center"/>
    </xf>
    <xf numFmtId="0" fontId="14" fillId="0" borderId="7" xfId="2" applyFont="1" applyBorder="1" applyAlignment="1">
      <alignment horizontal="center" wrapText="1"/>
    </xf>
    <xf numFmtId="0" fontId="14" fillId="0" borderId="6" xfId="2" applyFont="1" applyBorder="1" applyAlignment="1">
      <alignment horizontal="center" wrapText="1"/>
    </xf>
    <xf numFmtId="0" fontId="15" fillId="3" borderId="10"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0" fillId="0" borderId="40" xfId="0" applyBorder="1" applyAlignment="1">
      <alignment horizontal="center" vertical="center" wrapText="1"/>
    </xf>
    <xf numFmtId="0" fontId="15" fillId="3" borderId="55"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54" xfId="0" applyFont="1" applyFill="1" applyBorder="1" applyAlignment="1">
      <alignment horizontal="center" vertical="center"/>
    </xf>
    <xf numFmtId="0" fontId="8" fillId="2" borderId="14" xfId="0" applyFont="1" applyFill="1" applyBorder="1" applyAlignment="1">
      <alignment horizontal="justify" vertical="center"/>
    </xf>
    <xf numFmtId="0" fontId="8" fillId="2" borderId="12" xfId="0" applyFont="1" applyFill="1" applyBorder="1" applyAlignment="1">
      <alignment horizontal="justify" vertical="center"/>
    </xf>
    <xf numFmtId="0" fontId="8" fillId="2" borderId="19" xfId="0" applyFont="1" applyFill="1" applyBorder="1" applyAlignment="1">
      <alignment horizontal="left" vertical="center"/>
    </xf>
    <xf numFmtId="0" fontId="8" fillId="2" borderId="12" xfId="0" applyFont="1" applyFill="1" applyBorder="1" applyAlignment="1">
      <alignment horizontal="left" vertical="center"/>
    </xf>
    <xf numFmtId="0" fontId="4" fillId="2" borderId="14" xfId="0" applyFont="1" applyFill="1" applyBorder="1" applyAlignment="1">
      <alignment horizontal="justify" vertical="center"/>
    </xf>
    <xf numFmtId="0" fontId="4" fillId="2" borderId="12" xfId="0" applyFont="1" applyFill="1" applyBorder="1" applyAlignment="1">
      <alignment horizontal="justify" vertical="center"/>
    </xf>
    <xf numFmtId="0" fontId="15" fillId="3" borderId="15"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9" fillId="3" borderId="39"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5" fillId="3" borderId="0" xfId="0" applyFont="1" applyFill="1" applyAlignment="1">
      <alignment horizontal="center" vertical="center"/>
    </xf>
    <xf numFmtId="0" fontId="15" fillId="3" borderId="14"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3" xfId="0" applyFont="1" applyFill="1" applyBorder="1" applyAlignment="1">
      <alignment horizontal="center" vertical="center"/>
    </xf>
    <xf numFmtId="0" fontId="15" fillId="3" borderId="11" xfId="0" applyFont="1" applyFill="1" applyBorder="1" applyAlignment="1">
      <alignment horizontal="center" vertical="center"/>
    </xf>
    <xf numFmtId="0" fontId="4" fillId="0" borderId="14" xfId="0" applyFont="1" applyBorder="1" applyAlignment="1">
      <alignment horizontal="left" vertical="center"/>
    </xf>
    <xf numFmtId="0" fontId="4" fillId="0" borderId="19" xfId="0" applyFont="1" applyBorder="1" applyAlignment="1">
      <alignment horizontal="left" vertical="center"/>
    </xf>
    <xf numFmtId="0" fontId="4" fillId="0" borderId="12" xfId="0" applyFont="1" applyBorder="1" applyAlignment="1">
      <alignment horizontal="left" vertical="center"/>
    </xf>
    <xf numFmtId="0" fontId="9" fillId="3" borderId="14"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51"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3" xfId="0" applyFont="1" applyFill="1" applyBorder="1" applyAlignment="1">
      <alignment horizontal="center" vertical="center"/>
    </xf>
    <xf numFmtId="0" fontId="24" fillId="0" borderId="0" xfId="0" applyFont="1" applyAlignment="1">
      <alignment horizontal="center" vertical="center" wrapText="1"/>
    </xf>
    <xf numFmtId="0" fontId="26" fillId="0" borderId="8" xfId="8" applyFont="1" applyBorder="1" applyAlignment="1">
      <alignment horizontal="center" vertical="center"/>
    </xf>
    <xf numFmtId="0" fontId="26" fillId="0" borderId="9" xfId="8" applyFont="1" applyBorder="1" applyAlignment="1">
      <alignment horizontal="center" vertical="center"/>
    </xf>
    <xf numFmtId="0" fontId="24" fillId="0" borderId="0" xfId="0" applyFont="1" applyAlignment="1">
      <alignment horizontal="center"/>
    </xf>
    <xf numFmtId="0" fontId="15" fillId="3" borderId="3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11" xfId="0" applyFont="1" applyBorder="1" applyAlignment="1">
      <alignment horizontal="left" vertical="center" wrapText="1"/>
    </xf>
    <xf numFmtId="0" fontId="4" fillId="0" borderId="33"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11" xfId="0" applyFont="1" applyBorder="1" applyAlignment="1">
      <alignment horizontal="justify" vertical="center" wrapText="1"/>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11" xfId="0" applyFont="1" applyBorder="1" applyAlignment="1">
      <alignment horizontal="left" vertical="center"/>
    </xf>
    <xf numFmtId="0" fontId="78" fillId="3" borderId="82" xfId="26" applyFont="1" applyFill="1" applyBorder="1" applyAlignment="1">
      <alignment horizontal="center" vertical="center" wrapText="1"/>
    </xf>
    <xf numFmtId="0" fontId="78" fillId="3" borderId="79" xfId="26" applyFont="1" applyFill="1" applyBorder="1" applyAlignment="1">
      <alignment horizontal="center" vertical="center" wrapText="1"/>
    </xf>
    <xf numFmtId="0" fontId="78" fillId="3" borderId="76" xfId="26" applyFont="1" applyFill="1" applyBorder="1" applyAlignment="1">
      <alignment horizontal="center" vertical="center" wrapText="1"/>
    </xf>
    <xf numFmtId="173" fontId="78" fillId="3" borderId="81" xfId="26" applyNumberFormat="1" applyFont="1" applyFill="1" applyBorder="1" applyAlignment="1">
      <alignment horizontal="center" vertical="center" wrapText="1"/>
    </xf>
    <xf numFmtId="173" fontId="78" fillId="3" borderId="80" xfId="26" applyNumberFormat="1" applyFont="1" applyFill="1" applyBorder="1" applyAlignment="1">
      <alignment horizontal="center" vertical="center" wrapText="1"/>
    </xf>
    <xf numFmtId="173" fontId="78" fillId="3" borderId="78" xfId="26" applyNumberFormat="1" applyFont="1" applyFill="1" applyBorder="1" applyAlignment="1">
      <alignment horizontal="center" vertical="center" wrapText="1"/>
    </xf>
    <xf numFmtId="173" fontId="78" fillId="3" borderId="77" xfId="26" applyNumberFormat="1" applyFont="1" applyFill="1" applyBorder="1" applyAlignment="1">
      <alignment horizontal="center" vertical="center" wrapText="1"/>
    </xf>
    <xf numFmtId="173" fontId="77" fillId="3" borderId="75" xfId="26" applyNumberFormat="1" applyFont="1" applyFill="1" applyBorder="1" applyAlignment="1">
      <alignment horizontal="center" vertical="center" wrapText="1"/>
    </xf>
    <xf numFmtId="173" fontId="77" fillId="3" borderId="74" xfId="26" applyNumberFormat="1" applyFont="1" applyFill="1" applyBorder="1" applyAlignment="1">
      <alignment horizontal="center" vertical="center" wrapText="1"/>
    </xf>
    <xf numFmtId="0" fontId="10" fillId="0" borderId="30" xfId="0" applyFont="1" applyBorder="1" applyAlignment="1">
      <alignment horizontal="left" vertical="center" wrapText="1"/>
    </xf>
    <xf numFmtId="0" fontId="10" fillId="0" borderId="73" xfId="0" applyFont="1" applyBorder="1" applyAlignment="1">
      <alignment horizontal="left" vertical="center" wrapText="1"/>
    </xf>
    <xf numFmtId="0" fontId="10" fillId="0" borderId="31" xfId="0" applyFont="1" applyBorder="1" applyAlignment="1">
      <alignment horizontal="left" vertical="center" wrapText="1"/>
    </xf>
    <xf numFmtId="2" fontId="75" fillId="0" borderId="30" xfId="25" applyNumberFormat="1" applyFont="1" applyFill="1" applyBorder="1" applyAlignment="1">
      <alignment horizontal="center" vertical="center"/>
    </xf>
    <xf numFmtId="2" fontId="75" fillId="0" borderId="31" xfId="25" applyNumberFormat="1" applyFont="1" applyFill="1" applyBorder="1" applyAlignment="1">
      <alignment horizontal="center" vertical="center"/>
    </xf>
    <xf numFmtId="0" fontId="76" fillId="0" borderId="30" xfId="26" applyFont="1" applyFill="1" applyBorder="1" applyAlignment="1">
      <alignment horizontal="center" vertical="center" wrapText="1"/>
    </xf>
    <xf numFmtId="0" fontId="76" fillId="0" borderId="73" xfId="26" applyFont="1" applyFill="1" applyBorder="1" applyAlignment="1">
      <alignment horizontal="center" vertical="center" wrapText="1"/>
    </xf>
    <xf numFmtId="0" fontId="76" fillId="0" borderId="31" xfId="26" applyFont="1" applyFill="1" applyBorder="1" applyAlignment="1">
      <alignment horizontal="center" vertical="center" wrapText="1"/>
    </xf>
    <xf numFmtId="0" fontId="76" fillId="0" borderId="30" xfId="26" applyFont="1" applyFill="1" applyBorder="1" applyAlignment="1">
      <alignment horizontal="left" vertical="center"/>
    </xf>
    <xf numFmtId="0" fontId="76" fillId="0" borderId="73" xfId="26" applyFont="1" applyFill="1" applyBorder="1" applyAlignment="1">
      <alignment horizontal="left" vertical="center"/>
    </xf>
    <xf numFmtId="0" fontId="76" fillId="0" borderId="31" xfId="26" applyFont="1" applyFill="1" applyBorder="1" applyAlignment="1">
      <alignment horizontal="left" vertical="center"/>
    </xf>
    <xf numFmtId="0" fontId="15" fillId="3" borderId="19" xfId="0" applyFont="1" applyFill="1" applyBorder="1" applyAlignment="1">
      <alignment horizontal="center" vertical="center"/>
    </xf>
    <xf numFmtId="0" fontId="15" fillId="3" borderId="34" xfId="0" applyFont="1" applyFill="1" applyBorder="1" applyAlignment="1">
      <alignment horizontal="center" vertical="center"/>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5" fillId="4" borderId="33" xfId="0" applyFont="1" applyFill="1" applyBorder="1" applyAlignment="1">
      <alignment horizontal="left" vertical="center"/>
    </xf>
    <xf numFmtId="0" fontId="5" fillId="4" borderId="34" xfId="0" applyFont="1" applyFill="1" applyBorder="1" applyAlignment="1">
      <alignment horizontal="left" vertical="center"/>
    </xf>
    <xf numFmtId="0" fontId="5" fillId="4" borderId="11" xfId="0" applyFont="1" applyFill="1" applyBorder="1" applyAlignment="1">
      <alignment horizontal="left" vertical="center"/>
    </xf>
    <xf numFmtId="0" fontId="9" fillId="3" borderId="43"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47"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49" xfId="0" applyFont="1" applyFill="1" applyBorder="1" applyAlignment="1">
      <alignment horizontal="center" vertical="center"/>
    </xf>
    <xf numFmtId="0" fontId="6" fillId="0" borderId="0" xfId="0" applyFont="1" applyAlignment="1">
      <alignment horizontal="left" vertical="top" wrapText="1"/>
    </xf>
    <xf numFmtId="0" fontId="9" fillId="3" borderId="85" xfId="0" applyFont="1" applyFill="1" applyBorder="1" applyAlignment="1">
      <alignment horizontal="center" vertical="center" wrapText="1"/>
    </xf>
    <xf numFmtId="0" fontId="9" fillId="3" borderId="86" xfId="0" applyFont="1" applyFill="1" applyBorder="1" applyAlignment="1">
      <alignment horizontal="center" vertical="center" wrapText="1"/>
    </xf>
    <xf numFmtId="0" fontId="58" fillId="3" borderId="14" xfId="0" applyFont="1" applyFill="1" applyBorder="1" applyAlignment="1">
      <alignment horizontal="center" vertical="center" wrapText="1"/>
    </xf>
    <xf numFmtId="0" fontId="58" fillId="3" borderId="12" xfId="0" applyFont="1" applyFill="1" applyBorder="1" applyAlignment="1">
      <alignment horizontal="center" vertical="center" wrapText="1"/>
    </xf>
    <xf numFmtId="0" fontId="58" fillId="3" borderId="85" xfId="0" applyFont="1" applyFill="1" applyBorder="1" applyAlignment="1">
      <alignment horizontal="center" vertical="center" wrapText="1"/>
    </xf>
    <xf numFmtId="0" fontId="58" fillId="3" borderId="86" xfId="0" applyFont="1" applyFill="1" applyBorder="1" applyAlignment="1">
      <alignment horizontal="center" vertical="center" wrapText="1"/>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0" fontId="9" fillId="3" borderId="92" xfId="0" applyFont="1" applyFill="1" applyBorder="1" applyAlignment="1">
      <alignment horizontal="center" vertical="center"/>
    </xf>
    <xf numFmtId="0" fontId="9" fillId="3" borderId="89" xfId="0" applyFont="1" applyFill="1" applyBorder="1" applyAlignment="1">
      <alignment horizontal="center" vertical="center"/>
    </xf>
    <xf numFmtId="0" fontId="9" fillId="3" borderId="48" xfId="0" applyFont="1" applyFill="1" applyBorder="1" applyAlignment="1">
      <alignment horizontal="center" vertical="center" wrapText="1"/>
    </xf>
    <xf numFmtId="0" fontId="9" fillId="3" borderId="93"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7" fillId="2" borderId="14"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2" xfId="0" applyFont="1" applyFill="1" applyBorder="1" applyAlignment="1">
      <alignment horizontal="center" vertical="center" wrapText="1"/>
    </xf>
    <xf numFmtId="4" fontId="10" fillId="2" borderId="14"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41" fillId="3" borderId="14"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1" fillId="3" borderId="16" xfId="0" applyFont="1" applyFill="1" applyBorder="1" applyAlignment="1">
      <alignment horizontal="left" vertical="center" wrapText="1"/>
    </xf>
    <xf numFmtId="0" fontId="41" fillId="3" borderId="0" xfId="0" applyFont="1" applyFill="1" applyAlignment="1">
      <alignment horizontal="left" vertical="center" wrapText="1"/>
    </xf>
    <xf numFmtId="0" fontId="41" fillId="3" borderId="12" xfId="0" applyFont="1" applyFill="1" applyBorder="1" applyAlignment="1">
      <alignment horizontal="center" vertical="center" wrapText="1"/>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16" xfId="0" applyFont="1" applyBorder="1" applyAlignment="1">
      <alignment horizontal="left" vertical="center"/>
    </xf>
    <xf numFmtId="0" fontId="5" fillId="0" borderId="32" xfId="0" applyFont="1" applyBorder="1" applyAlignment="1">
      <alignment horizontal="left" vertical="center"/>
    </xf>
    <xf numFmtId="0" fontId="7" fillId="2" borderId="0" xfId="0" applyFont="1" applyFill="1" applyAlignment="1">
      <alignment horizontal="left" vertical="center" wrapText="1"/>
    </xf>
    <xf numFmtId="0" fontId="9" fillId="3" borderId="1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66" fillId="0" borderId="14" xfId="0" applyFont="1" applyBorder="1" applyAlignment="1">
      <alignment horizontal="center" vertical="center" wrapText="1"/>
    </xf>
    <xf numFmtId="0" fontId="66" fillId="0" borderId="12"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2" xfId="0" applyFont="1" applyBorder="1" applyAlignment="1">
      <alignment horizontal="center" vertical="center" wrapText="1"/>
    </xf>
    <xf numFmtId="0" fontId="15" fillId="3" borderId="15"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23" xfId="0" applyFont="1" applyFill="1" applyBorder="1" applyAlignment="1">
      <alignment horizontal="center" vertical="center"/>
    </xf>
    <xf numFmtId="0" fontId="15" fillId="3" borderId="3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4" xfId="0" applyFont="1" applyFill="1" applyBorder="1" applyAlignment="1">
      <alignment horizontal="center" vertical="center"/>
    </xf>
  </cellXfs>
  <cellStyles count="27">
    <cellStyle name="Comma" xfId="12"/>
    <cellStyle name="Comma [0]" xfId="13"/>
    <cellStyle name="Currency" xfId="10"/>
    <cellStyle name="Currency [0]" xfId="11"/>
    <cellStyle name="Čiarka" xfId="14" builtinId="3"/>
    <cellStyle name="Excel Built-in Normal" xfId="24"/>
    <cellStyle name="Hypertextové prepojenie" xfId="3" builtinId="8" customBuiltin="1"/>
    <cellStyle name="Normal" xfId="2"/>
    <cellStyle name="Normal 2" xfId="17"/>
    <cellStyle name="Normal 3" xfId="22"/>
    <cellStyle name="Normal_Tab4" xfId="7"/>
    <cellStyle name="Normálna" xfId="0" builtinId="0"/>
    <cellStyle name="Normálna 2" xfId="23"/>
    <cellStyle name="Normálna 4" xfId="26"/>
    <cellStyle name="Normálne 2" xfId="4"/>
    <cellStyle name="normálne 2 2" xfId="8"/>
    <cellStyle name="normální 3 2" xfId="18"/>
    <cellStyle name="normální 4" xfId="21"/>
    <cellStyle name="normální 5" xfId="20"/>
    <cellStyle name="normální_M_KRAJE" xfId="25"/>
    <cellStyle name="normální_MIERA1_2" xfId="6"/>
    <cellStyle name="Percent" xfId="9"/>
    <cellStyle name="Percent 2" xfId="19"/>
    <cellStyle name="Percentá" xfId="1" builtinId="5"/>
    <cellStyle name="Percentá 2" xfId="5"/>
    <cellStyle name="Použité hypertextové prepojenie" xfId="16" builtinId="9" customBuiltin="1"/>
    <cellStyle name="sprava tab1" xfId="15"/>
  </cellStyles>
  <dxfs count="21">
    <dxf>
      <font>
        <b/>
        <i val="0"/>
        <color rgb="FF757070"/>
      </font>
    </dxf>
    <dxf>
      <font>
        <b/>
        <i val="0"/>
        <color rgb="FF007434"/>
      </font>
    </dxf>
    <dxf>
      <font>
        <b/>
        <i val="0"/>
        <color rgb="FFB7194A"/>
      </font>
    </dxf>
    <dxf>
      <font>
        <b/>
        <i val="0"/>
        <color theme="6"/>
      </font>
    </dxf>
    <dxf>
      <font>
        <b/>
        <i val="0"/>
        <color rgb="FF007434"/>
      </font>
    </dxf>
    <dxf>
      <font>
        <b/>
        <i val="0"/>
        <color theme="1" tint="0.499984740745262"/>
      </font>
    </dxf>
    <dxf>
      <font>
        <b/>
        <i val="0"/>
        <color rgb="FF757070"/>
      </font>
    </dxf>
    <dxf>
      <font>
        <b/>
        <i val="0"/>
        <color rgb="FF007434"/>
      </font>
    </dxf>
    <dxf>
      <font>
        <b/>
        <i val="0"/>
        <color rgb="FFB7194A"/>
      </font>
    </dxf>
    <dxf>
      <font>
        <b/>
        <i val="0"/>
        <color theme="6"/>
      </font>
    </dxf>
    <dxf>
      <font>
        <b/>
        <i val="0"/>
        <color rgb="FF007434"/>
      </font>
    </dxf>
    <dxf>
      <font>
        <b/>
        <i val="0"/>
        <color theme="1" tint="0.49998474074526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593AA"/>
      <color rgb="FFFAACBF"/>
      <color rgb="FFE02C64"/>
      <color rgb="FFE85E86"/>
      <color rgb="FFCC3399"/>
      <color rgb="FFB7194A"/>
      <color rgb="FF757070"/>
      <color rgb="FFEEB8C7"/>
      <color rgb="FFBFBFBF"/>
      <color rgb="FFF5D7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'K1.1 Vývoj HDP'!$D$20</c:f>
              <c:strCache>
                <c:ptCount val="1"/>
                <c:pt idx="0">
                  <c:v>HDP v s. c. 2015 (mld. €)</c:v>
                </c:pt>
              </c:strCache>
            </c:strRef>
          </c:tx>
          <c:spPr>
            <a:ln w="28575">
              <a:solidFill>
                <a:srgbClr val="B7194A"/>
              </a:solidFill>
            </a:ln>
          </c:spPr>
          <c:marker>
            <c:symbol val="none"/>
          </c:marker>
          <c:cat>
            <c:numRef>
              <c:f>'K1.1 Vývoj HDP'!$C$21:$C$32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'K1.1 Vývoj HDP'!$D$21:$D$32</c:f>
              <c:numCache>
                <c:formatCode>0.0</c:formatCode>
                <c:ptCount val="12"/>
                <c:pt idx="0">
                  <c:v>80.298199999999994</c:v>
                </c:pt>
                <c:pt idx="1">
                  <c:v>82.472700000000003</c:v>
                </c:pt>
                <c:pt idx="2">
                  <c:v>86.742199999999997</c:v>
                </c:pt>
                <c:pt idx="3">
                  <c:v>88.43180000000001</c:v>
                </c:pt>
                <c:pt idx="4">
                  <c:v>90.9739</c:v>
                </c:pt>
                <c:pt idx="5">
                  <c:v>94.669399999999996</c:v>
                </c:pt>
                <c:pt idx="6">
                  <c:v>96.823999999999998</c:v>
                </c:pt>
                <c:pt idx="7">
                  <c:v>94.320599999999999</c:v>
                </c:pt>
                <c:pt idx="8">
                  <c:v>99.6965</c:v>
                </c:pt>
                <c:pt idx="9">
                  <c:v>100.13249999999999</c:v>
                </c:pt>
                <c:pt idx="10">
                  <c:v>102.3035</c:v>
                </c:pt>
                <c:pt idx="11">
                  <c:v>104.4127</c:v>
                </c:pt>
              </c:numCache>
            </c:numRef>
          </c:val>
          <c:smooth val="0"/>
          <c:extLst>
            <c:ext xmlns:c16="http://schemas.microsoft.com/office/drawing/2014/chart" uri="{C3380CC4-5D6E-409C-BE32-E72D297353CC}">
              <c16:uniqueId val="{00000000-3DD7-47E5-A2FC-EC1193F45E08}"/>
            </c:ext>
          </c:extLst>
        </c:ser>
        <c:ser>
          <c:idx val="1"/>
          <c:order val="1"/>
          <c:tx>
            <c:strRef>
              <c:f>'K1.1 Vývoj HDP'!$E$20</c:f>
              <c:strCache>
                <c:ptCount val="1"/>
                <c:pt idx="0">
                  <c:v>HDP v b. c. (mld. €)</c:v>
                </c:pt>
              </c:strCache>
            </c:strRef>
          </c:tx>
          <c:spPr>
            <a:ln w="31750">
              <a:solidFill>
                <a:srgbClr val="E02C64"/>
              </a:solidFill>
              <a:prstDash val="sysDash"/>
            </a:ln>
          </c:spPr>
          <c:marker>
            <c:symbol val="none"/>
          </c:marker>
          <c:cat>
            <c:numRef>
              <c:f>'K1.1 Vývoj HDP'!$C$21:$C$32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'K1.1 Vývoj HDP'!$E$21:$E$32</c:f>
              <c:numCache>
                <c:formatCode>0.0</c:formatCode>
                <c:ptCount val="12"/>
                <c:pt idx="0">
                  <c:v>74.642699999999991</c:v>
                </c:pt>
                <c:pt idx="1">
                  <c:v>76.562300000000008</c:v>
                </c:pt>
                <c:pt idx="2">
                  <c:v>80.376300000000001</c:v>
                </c:pt>
                <c:pt idx="3">
                  <c:v>81.621600000000001</c:v>
                </c:pt>
                <c:pt idx="4">
                  <c:v>84.960399999999993</c:v>
                </c:pt>
                <c:pt idx="5">
                  <c:v>90.275899999999993</c:v>
                </c:pt>
                <c:pt idx="6">
                  <c:v>94.547499999999999</c:v>
                </c:pt>
                <c:pt idx="7">
                  <c:v>94.320599999999999</c:v>
                </c:pt>
                <c:pt idx="8">
                  <c:v>101.9335</c:v>
                </c:pt>
                <c:pt idx="9">
                  <c:v>110.04639999999999</c:v>
                </c:pt>
                <c:pt idx="10">
                  <c:v>123.83319999999999</c:v>
                </c:pt>
                <c:pt idx="11">
                  <c:v>130.98510000000002</c:v>
                </c:pt>
              </c:numCache>
            </c:numRef>
          </c:val>
          <c:smooth val="0"/>
          <c:extLst>
            <c:ext xmlns:c16="http://schemas.microsoft.com/office/drawing/2014/chart" uri="{C3380CC4-5D6E-409C-BE32-E72D297353CC}">
              <c16:uniqueId val="{00000001-3DD7-47E5-A2FC-EC1193F45E08}"/>
            </c:ext>
          </c:extLst>
        </c:ser>
        <c:dLbls>
          <c:showLegendKey val="0"/>
          <c:showVal val="0"/>
          <c:showCatName val="0"/>
          <c:showSerName val="0"/>
          <c:showPercent val="0"/>
          <c:showBubbleSize val="0"/>
        </c:dLbls>
        <c:smooth val="0"/>
        <c:axId val="8545912"/>
        <c:axId val="125268224"/>
      </c:lineChart>
      <c:catAx>
        <c:axId val="8545912"/>
        <c:scaling>
          <c:orientation val="minMax"/>
        </c:scaling>
        <c:delete val="0"/>
        <c:axPos val="b"/>
        <c:numFmt formatCode="General" sourceLinked="1"/>
        <c:majorTickMark val="out"/>
        <c:minorTickMark val="none"/>
        <c:tickLblPos val="nextTo"/>
        <c:crossAx val="125268224"/>
        <c:crosses val="autoZero"/>
        <c:auto val="1"/>
        <c:lblAlgn val="ctr"/>
        <c:lblOffset val="100"/>
        <c:noMultiLvlLbl val="0"/>
      </c:catAx>
      <c:valAx>
        <c:axId val="125268224"/>
        <c:scaling>
          <c:orientation val="minMax"/>
          <c:max val="135"/>
          <c:min val="70"/>
        </c:scaling>
        <c:delete val="0"/>
        <c:axPos val="l"/>
        <c:majorGridlines/>
        <c:numFmt formatCode="0.0" sourceLinked="1"/>
        <c:majorTickMark val="out"/>
        <c:minorTickMark val="none"/>
        <c:tickLblPos val="nextTo"/>
        <c:crossAx val="8545912"/>
        <c:crosses val="autoZero"/>
        <c:crossBetween val="between"/>
        <c:majorUnit val="5"/>
      </c:valAx>
    </c:plotArea>
    <c:legend>
      <c:legendPos val="b"/>
      <c:layout/>
      <c:overlay val="0"/>
    </c:legend>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275020145588237E-2"/>
          <c:y val="5.7631963062707146E-2"/>
          <c:w val="0.94405369302050723"/>
          <c:h val="0.80888318147535843"/>
        </c:manualLayout>
      </c:layout>
      <c:barChart>
        <c:barDir val="col"/>
        <c:grouping val="clustered"/>
        <c:varyColors val="0"/>
        <c:ser>
          <c:idx val="1"/>
          <c:order val="0"/>
          <c:tx>
            <c:strRef>
              <c:f>'K2.1.4.1 Nezamestnanosť ÚPSVR'!$O$4</c:f>
              <c:strCache>
                <c:ptCount val="1"/>
                <c:pt idx="0">
                  <c:v>priemer 2023</c:v>
                </c:pt>
              </c:strCache>
            </c:strRef>
          </c:tx>
          <c:spPr>
            <a:pattFill prst="pct80">
              <a:fgClr>
                <a:schemeClr val="bg1">
                  <a:lumMod val="50000"/>
                </a:schemeClr>
              </a:fgClr>
              <a:bgClr>
                <a:schemeClr val="bg1"/>
              </a:bgClr>
            </a:pattFill>
          </c:spPr>
          <c:invertIfNegative val="0"/>
          <c:dLbls>
            <c:spPr>
              <a:noFill/>
            </c:spPr>
            <c:txPr>
              <a:bodyPr/>
              <a:lstStyle/>
              <a:p>
                <a:pPr>
                  <a:defRPr b="1">
                    <a:solidFill>
                      <a:sysClr val="windowText" lastClr="000000"/>
                    </a:solidFil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'K2.1.4.1 Nezamestnanosť ÚPSVR'!$N$7:$N$10</c:f>
              <c:strCache>
                <c:ptCount val="4"/>
                <c:pt idx="0">
                  <c:v>MEN (v %)</c:v>
                </c:pt>
                <c:pt idx="1">
                  <c:v>MN (v %)</c:v>
                </c:pt>
                <c:pt idx="2">
                  <c:v>PDU (v %)</c:v>
                </c:pt>
                <c:pt idx="3">
                  <c:v>PU (v %)</c:v>
                </c:pt>
              </c:strCache>
            </c:strRef>
          </c:cat>
          <c:val>
            <c:numRef>
              <c:f>'K2.1.4.1 Nezamestnanosť ÚPSVR'!$O$7:$O$10</c:f>
              <c:numCache>
                <c:formatCode>0.00</c:formatCode>
                <c:ptCount val="4"/>
                <c:pt idx="0">
                  <c:v>5.3</c:v>
                </c:pt>
                <c:pt idx="1">
                  <c:v>6.22</c:v>
                </c:pt>
                <c:pt idx="2">
                  <c:v>4.05</c:v>
                </c:pt>
                <c:pt idx="3">
                  <c:v>4.75</c:v>
                </c:pt>
              </c:numCache>
            </c:numRef>
          </c:val>
          <c:extLst>
            <c:ext xmlns:c16="http://schemas.microsoft.com/office/drawing/2014/chart" uri="{C3380CC4-5D6E-409C-BE32-E72D297353CC}">
              <c16:uniqueId val="{00000000-AC16-4E90-9F7E-AB580A2F4237}"/>
            </c:ext>
          </c:extLst>
        </c:ser>
        <c:ser>
          <c:idx val="2"/>
          <c:order val="1"/>
          <c:tx>
            <c:strRef>
              <c:f>'K2.1.4.1 Nezamestnanosť ÚPSVR'!$P$4</c:f>
              <c:strCache>
                <c:ptCount val="1"/>
                <c:pt idx="0">
                  <c:v>priemer 2024</c:v>
                </c:pt>
              </c:strCache>
            </c:strRef>
          </c:tx>
          <c:spPr>
            <a:pattFill prst="dkHorz">
              <a:fgClr>
                <a:srgbClr val="B7194A"/>
              </a:fgClr>
              <a:bgClr>
                <a:schemeClr val="bg1"/>
              </a:bgClr>
            </a:pattFill>
          </c:spPr>
          <c:invertIfNegative val="0"/>
          <c:dLbls>
            <c:spPr>
              <a:noFill/>
            </c:spPr>
            <c:txPr>
              <a:bodyPr/>
              <a:lstStyle/>
              <a:p>
                <a:pPr>
                  <a:defRPr b="1">
                    <a:solidFill>
                      <a:sysClr val="windowText" lastClr="000000"/>
                    </a:solidFill>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'K2.1.4.1 Nezamestnanosť ÚPSVR'!$N$7:$N$10</c:f>
              <c:strCache>
                <c:ptCount val="4"/>
                <c:pt idx="0">
                  <c:v>MEN (v %)</c:v>
                </c:pt>
                <c:pt idx="1">
                  <c:v>MN (v %)</c:v>
                </c:pt>
                <c:pt idx="2">
                  <c:v>PDU (v %)</c:v>
                </c:pt>
                <c:pt idx="3">
                  <c:v>PU (v %)</c:v>
                </c:pt>
              </c:strCache>
            </c:strRef>
          </c:cat>
          <c:val>
            <c:numRef>
              <c:f>'K2.1.4.1 Nezamestnanosť ÚPSVR'!$P$7:$P$10</c:f>
              <c:numCache>
                <c:formatCode>0.00</c:formatCode>
                <c:ptCount val="4"/>
                <c:pt idx="0">
                  <c:v>5.01</c:v>
                </c:pt>
                <c:pt idx="1">
                  <c:v>5.99</c:v>
                </c:pt>
                <c:pt idx="2">
                  <c:v>3.84</c:v>
                </c:pt>
                <c:pt idx="3">
                  <c:v>4.59</c:v>
                </c:pt>
              </c:numCache>
            </c:numRef>
          </c:val>
          <c:extLst>
            <c:ext xmlns:c16="http://schemas.microsoft.com/office/drawing/2014/chart" uri="{C3380CC4-5D6E-409C-BE32-E72D297353CC}">
              <c16:uniqueId val="{00000001-AC16-4E90-9F7E-AB580A2F4237}"/>
            </c:ext>
          </c:extLst>
        </c:ser>
        <c:dLbls>
          <c:showLegendKey val="0"/>
          <c:showVal val="0"/>
          <c:showCatName val="0"/>
          <c:showSerName val="0"/>
          <c:showPercent val="0"/>
          <c:showBubbleSize val="0"/>
        </c:dLbls>
        <c:gapWidth val="100"/>
        <c:axId val="354150520"/>
        <c:axId val="354146992"/>
      </c:barChart>
      <c:catAx>
        <c:axId val="354150520"/>
        <c:scaling>
          <c:orientation val="minMax"/>
        </c:scaling>
        <c:delete val="0"/>
        <c:axPos val="b"/>
        <c:numFmt formatCode="General" sourceLinked="1"/>
        <c:majorTickMark val="out"/>
        <c:minorTickMark val="none"/>
        <c:tickLblPos val="nextTo"/>
        <c:spPr>
          <a:ln>
            <a:solidFill>
              <a:schemeClr val="bg1">
                <a:lumMod val="85000"/>
              </a:schemeClr>
            </a:solidFill>
          </a:ln>
        </c:spPr>
        <c:txPr>
          <a:bodyPr rot="0" vert="horz"/>
          <a:lstStyle/>
          <a:p>
            <a:pPr>
              <a:defRPr>
                <a:solidFill>
                  <a:sysClr val="windowText" lastClr="000000"/>
                </a:solidFill>
              </a:defRPr>
            </a:pPr>
            <a:endParaRPr lang="sk-SK"/>
          </a:p>
        </c:txPr>
        <c:crossAx val="354146992"/>
        <c:crosses val="autoZero"/>
        <c:auto val="1"/>
        <c:lblAlgn val="ctr"/>
        <c:lblOffset val="100"/>
        <c:noMultiLvlLbl val="0"/>
      </c:catAx>
      <c:valAx>
        <c:axId val="354146992"/>
        <c:scaling>
          <c:orientation val="minMax"/>
          <c:max val="7"/>
          <c:min val="0"/>
        </c:scaling>
        <c:delete val="1"/>
        <c:axPos val="l"/>
        <c:majorGridlines>
          <c:spPr>
            <a:ln>
              <a:solidFill>
                <a:schemeClr val="bg1">
                  <a:lumMod val="85000"/>
                </a:schemeClr>
              </a:solidFill>
            </a:ln>
          </c:spPr>
        </c:majorGridlines>
        <c:numFmt formatCode="0.0" sourceLinked="0"/>
        <c:majorTickMark val="out"/>
        <c:minorTickMark val="none"/>
        <c:tickLblPos val="nextTo"/>
        <c:crossAx val="354150520"/>
        <c:crosses val="autoZero"/>
        <c:crossBetween val="between"/>
        <c:majorUnit val="2"/>
      </c:valAx>
    </c:plotArea>
    <c:legend>
      <c:legendPos val="t"/>
      <c:layout>
        <c:manualLayout>
          <c:xMode val="edge"/>
          <c:yMode val="edge"/>
          <c:x val="0.11464140955063004"/>
          <c:y val="5.1693889121774243E-2"/>
          <c:w val="0.76120201183452385"/>
          <c:h val="8.9263259599493244E-2"/>
        </c:manualLayout>
      </c:layout>
      <c:overlay val="1"/>
      <c:spPr>
        <a:solidFill>
          <a:schemeClr val="bg1"/>
        </a:solidFill>
      </c:spPr>
      <c:txPr>
        <a:bodyPr/>
        <a:lstStyle/>
        <a:p>
          <a:pPr>
            <a:defRPr>
              <a:solidFill>
                <a:sysClr val="windowText" lastClr="000000"/>
              </a:solidFill>
            </a:defRPr>
          </a:pPr>
          <a:endParaRPr lang="sk-SK"/>
        </a:p>
      </c:txPr>
    </c:legend>
    <c:plotVisOnly val="1"/>
    <c:dispBlanksAs val="gap"/>
    <c:showDLblsOverMax val="0"/>
  </c:chart>
  <c:spPr>
    <a:ln>
      <a:noFill/>
    </a:ln>
  </c:spPr>
  <c:txPr>
    <a:bodyPr/>
    <a:lstStyle/>
    <a:p>
      <a:pPr>
        <a:defRPr sz="1000" b="0" i="0" u="none" strike="noStrike" baseline="0">
          <a:solidFill>
            <a:schemeClr val="tx1">
              <a:lumMod val="65000"/>
              <a:lumOff val="35000"/>
            </a:schemeClr>
          </a:solidFill>
          <a:latin typeface="Arial Narrow" panose="020B0606020202030204" pitchFamily="34" charset="0"/>
          <a:ea typeface="Calibri"/>
          <a:cs typeface="Times New Roman" pitchFamily="18" charset="0"/>
        </a:defRPr>
      </a:pPr>
      <a:endParaRPr lang="sk-S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4"/>
          <c:order val="0"/>
          <c:tx>
            <c:strRef>
              <c:f>'K2.1.4.1 Nezamestnanosť ÚPSVR'!$N$94</c:f>
              <c:strCache>
                <c:ptCount val="1"/>
                <c:pt idx="0">
                  <c:v>st. 10 a 11</c:v>
                </c:pt>
              </c:strCache>
            </c:strRef>
          </c:tx>
          <c:spPr>
            <a:pattFill prst="dkUpDiag">
              <a:fgClr>
                <a:schemeClr val="bg1">
                  <a:lumMod val="50000"/>
                </a:schemeClr>
              </a:fgClr>
              <a:bgClr>
                <a:schemeClr val="bg1"/>
              </a:bgClr>
            </a:pattFill>
            <a:ln>
              <a:solidFill>
                <a:schemeClr val="tx1">
                  <a:lumMod val="50000"/>
                  <a:lumOff val="50000"/>
                </a:schemeClr>
              </a:solidFill>
            </a:ln>
          </c:spPr>
          <c:invertIfNegative val="0"/>
          <c:cat>
            <c:strRef>
              <c:f>'K2.1.4.1 Nezamestnanosť ÚPSVR'!$M$95:$M$103</c:f>
              <c:strCache>
                <c:ptCount val="9"/>
                <c:pt idx="0">
                  <c:v>Bratislavský</c:v>
                </c:pt>
                <c:pt idx="1">
                  <c:v>Trnavský</c:v>
                </c:pt>
                <c:pt idx="2">
                  <c:v>Trenčiansky</c:v>
                </c:pt>
                <c:pt idx="3">
                  <c:v>Nitriansky</c:v>
                </c:pt>
                <c:pt idx="4">
                  <c:v>Žilinský</c:v>
                </c:pt>
                <c:pt idx="5">
                  <c:v>Banskobystrický</c:v>
                </c:pt>
                <c:pt idx="6">
                  <c:v>Prešovský</c:v>
                </c:pt>
                <c:pt idx="7">
                  <c:v>Košický</c:v>
                </c:pt>
                <c:pt idx="8">
                  <c:v>Slovensko</c:v>
                </c:pt>
              </c:strCache>
            </c:strRef>
          </c:cat>
          <c:val>
            <c:numRef>
              <c:f>'K2.1.4.1 Nezamestnanosť ÚPSVR'!$N$95:$N$103</c:f>
              <c:numCache>
                <c:formatCode>0.00</c:formatCode>
                <c:ptCount val="9"/>
                <c:pt idx="0">
                  <c:v>9.3657702471630664</c:v>
                </c:pt>
                <c:pt idx="1">
                  <c:v>18.367721228794132</c:v>
                </c:pt>
                <c:pt idx="2">
                  <c:v>11.653187233672494</c:v>
                </c:pt>
                <c:pt idx="3">
                  <c:v>18.933076021779584</c:v>
                </c:pt>
                <c:pt idx="4">
                  <c:v>13.262845483212763</c:v>
                </c:pt>
                <c:pt idx="5">
                  <c:v>39.472084123180373</c:v>
                </c:pt>
                <c:pt idx="6">
                  <c:v>44.881183679569567</c:v>
                </c:pt>
                <c:pt idx="7">
                  <c:v>40.815638692281766</c:v>
                </c:pt>
                <c:pt idx="8">
                  <c:v>31.084461668596386</c:v>
                </c:pt>
              </c:numCache>
            </c:numRef>
          </c:val>
          <c:extLst>
            <c:ext xmlns:c16="http://schemas.microsoft.com/office/drawing/2014/chart" uri="{C3380CC4-5D6E-409C-BE32-E72D297353CC}">
              <c16:uniqueId val="{00000000-98CE-4DB8-A68D-EAFC359EC7F4}"/>
            </c:ext>
          </c:extLst>
        </c:ser>
        <c:ser>
          <c:idx val="3"/>
          <c:order val="1"/>
          <c:tx>
            <c:strRef>
              <c:f>'K2.1.4.1 Nezamestnanosť ÚPSVR'!$O$94</c:f>
              <c:strCache>
                <c:ptCount val="1"/>
                <c:pt idx="0">
                  <c:v>st. 12 a 13</c:v>
                </c:pt>
              </c:strCache>
            </c:strRef>
          </c:tx>
          <c:spPr>
            <a:solidFill>
              <a:srgbClr val="E85E86"/>
            </a:solidFill>
            <a:ln>
              <a:solidFill>
                <a:srgbClr val="E85E86"/>
              </a:solidFill>
            </a:ln>
          </c:spPr>
          <c:invertIfNegative val="0"/>
          <c:cat>
            <c:strRef>
              <c:f>'K2.1.4.1 Nezamestnanosť ÚPSVR'!$M$95:$M$103</c:f>
              <c:strCache>
                <c:ptCount val="9"/>
                <c:pt idx="0">
                  <c:v>Bratislavský</c:v>
                </c:pt>
                <c:pt idx="1">
                  <c:v>Trnavský</c:v>
                </c:pt>
                <c:pt idx="2">
                  <c:v>Trenčiansky</c:v>
                </c:pt>
                <c:pt idx="3">
                  <c:v>Nitriansky</c:v>
                </c:pt>
                <c:pt idx="4">
                  <c:v>Žilinský</c:v>
                </c:pt>
                <c:pt idx="5">
                  <c:v>Banskobystrický</c:v>
                </c:pt>
                <c:pt idx="6">
                  <c:v>Prešovský</c:v>
                </c:pt>
                <c:pt idx="7">
                  <c:v>Košický</c:v>
                </c:pt>
                <c:pt idx="8">
                  <c:v>Slovensko</c:v>
                </c:pt>
              </c:strCache>
            </c:strRef>
          </c:cat>
          <c:val>
            <c:numRef>
              <c:f>'K2.1.4.1 Nezamestnanosť ÚPSVR'!$O$95:$O$103</c:f>
              <c:numCache>
                <c:formatCode>0.00</c:formatCode>
                <c:ptCount val="9"/>
                <c:pt idx="0">
                  <c:v>14.099176123115187</c:v>
                </c:pt>
                <c:pt idx="1">
                  <c:v>27.684548372306285</c:v>
                </c:pt>
                <c:pt idx="2">
                  <c:v>30.533089833898604</c:v>
                </c:pt>
                <c:pt idx="3">
                  <c:v>28.740781583844509</c:v>
                </c:pt>
                <c:pt idx="4">
                  <c:v>31.163049526989429</c:v>
                </c:pt>
                <c:pt idx="5">
                  <c:v>25.573160699595839</c:v>
                </c:pt>
                <c:pt idx="6">
                  <c:v>23.240173367209685</c:v>
                </c:pt>
                <c:pt idx="7">
                  <c:v>24.208720164230783</c:v>
                </c:pt>
                <c:pt idx="8">
                  <c:v>25.156727117840795</c:v>
                </c:pt>
              </c:numCache>
            </c:numRef>
          </c:val>
          <c:extLst>
            <c:ext xmlns:c16="http://schemas.microsoft.com/office/drawing/2014/chart" uri="{C3380CC4-5D6E-409C-BE32-E72D297353CC}">
              <c16:uniqueId val="{00000001-98CE-4DB8-A68D-EAFC359EC7F4}"/>
            </c:ext>
          </c:extLst>
        </c:ser>
        <c:ser>
          <c:idx val="2"/>
          <c:order val="2"/>
          <c:tx>
            <c:strRef>
              <c:f>'K2.1.4.1 Nezamestnanosť ÚPSVR'!$P$94</c:f>
              <c:strCache>
                <c:ptCount val="1"/>
                <c:pt idx="0">
                  <c:v>st. 15</c:v>
                </c:pt>
              </c:strCache>
            </c:strRef>
          </c:tx>
          <c:spPr>
            <a:solidFill>
              <a:schemeClr val="tx1">
                <a:lumMod val="65000"/>
                <a:lumOff val="35000"/>
              </a:schemeClr>
            </a:solidFill>
            <a:ln>
              <a:solidFill>
                <a:schemeClr val="tx1">
                  <a:lumMod val="65000"/>
                  <a:lumOff val="35000"/>
                </a:schemeClr>
              </a:solidFill>
            </a:ln>
          </c:spPr>
          <c:invertIfNegative val="0"/>
          <c:cat>
            <c:strRef>
              <c:f>'K2.1.4.1 Nezamestnanosť ÚPSVR'!$M$95:$M$103</c:f>
              <c:strCache>
                <c:ptCount val="9"/>
                <c:pt idx="0">
                  <c:v>Bratislavský</c:v>
                </c:pt>
                <c:pt idx="1">
                  <c:v>Trnavský</c:v>
                </c:pt>
                <c:pt idx="2">
                  <c:v>Trenčiansky</c:v>
                </c:pt>
                <c:pt idx="3">
                  <c:v>Nitriansky</c:v>
                </c:pt>
                <c:pt idx="4">
                  <c:v>Žilinský</c:v>
                </c:pt>
                <c:pt idx="5">
                  <c:v>Banskobystrický</c:v>
                </c:pt>
                <c:pt idx="6">
                  <c:v>Prešovský</c:v>
                </c:pt>
                <c:pt idx="7">
                  <c:v>Košický</c:v>
                </c:pt>
                <c:pt idx="8">
                  <c:v>Slovensko</c:v>
                </c:pt>
              </c:strCache>
            </c:strRef>
          </c:cat>
          <c:val>
            <c:numRef>
              <c:f>'K2.1.4.1 Nezamestnanosť ÚPSVR'!$P$95:$P$103</c:f>
              <c:numCache>
                <c:formatCode>0.00</c:formatCode>
                <c:ptCount val="9"/>
                <c:pt idx="0">
                  <c:v>7.6636095134462927</c:v>
                </c:pt>
                <c:pt idx="1">
                  <c:v>4.5025217790004586</c:v>
                </c:pt>
                <c:pt idx="2">
                  <c:v>4.3308113749021651</c:v>
                </c:pt>
                <c:pt idx="3">
                  <c:v>4.5489006823351028</c:v>
                </c:pt>
                <c:pt idx="4">
                  <c:v>4.6620911395535769</c:v>
                </c:pt>
                <c:pt idx="5">
                  <c:v>3.0222826281340534</c:v>
                </c:pt>
                <c:pt idx="6">
                  <c:v>2.4784536441986749</c:v>
                </c:pt>
                <c:pt idx="7">
                  <c:v>3.5634402671814196</c:v>
                </c:pt>
                <c:pt idx="8">
                  <c:v>3.8358399673647647</c:v>
                </c:pt>
              </c:numCache>
            </c:numRef>
          </c:val>
          <c:extLst>
            <c:ext xmlns:c16="http://schemas.microsoft.com/office/drawing/2014/chart" uri="{C3380CC4-5D6E-409C-BE32-E72D297353CC}">
              <c16:uniqueId val="{00000002-98CE-4DB8-A68D-EAFC359EC7F4}"/>
            </c:ext>
          </c:extLst>
        </c:ser>
        <c:ser>
          <c:idx val="1"/>
          <c:order val="3"/>
          <c:tx>
            <c:strRef>
              <c:f>'K2.1.4.1 Nezamestnanosť ÚPSVR'!$Q$94</c:f>
              <c:strCache>
                <c:ptCount val="1"/>
                <c:pt idx="0">
                  <c:v>st. 14 a 16</c:v>
                </c:pt>
              </c:strCache>
            </c:strRef>
          </c:tx>
          <c:spPr>
            <a:pattFill prst="dkHorz">
              <a:fgClr>
                <a:srgbClr val="E85E86"/>
              </a:fgClr>
              <a:bgClr>
                <a:schemeClr val="bg1"/>
              </a:bgClr>
            </a:pattFill>
            <a:ln>
              <a:solidFill>
                <a:srgbClr val="E85E86"/>
              </a:solidFill>
            </a:ln>
          </c:spPr>
          <c:invertIfNegative val="0"/>
          <c:cat>
            <c:strRef>
              <c:f>'K2.1.4.1 Nezamestnanosť ÚPSVR'!$M$95:$M$103</c:f>
              <c:strCache>
                <c:ptCount val="9"/>
                <c:pt idx="0">
                  <c:v>Bratislavský</c:v>
                </c:pt>
                <c:pt idx="1">
                  <c:v>Trnavský</c:v>
                </c:pt>
                <c:pt idx="2">
                  <c:v>Trenčiansky</c:v>
                </c:pt>
                <c:pt idx="3">
                  <c:v>Nitriansky</c:v>
                </c:pt>
                <c:pt idx="4">
                  <c:v>Žilinský</c:v>
                </c:pt>
                <c:pt idx="5">
                  <c:v>Banskobystrický</c:v>
                </c:pt>
                <c:pt idx="6">
                  <c:v>Prešovský</c:v>
                </c:pt>
                <c:pt idx="7">
                  <c:v>Košický</c:v>
                </c:pt>
                <c:pt idx="8">
                  <c:v>Slovensko</c:v>
                </c:pt>
              </c:strCache>
            </c:strRef>
          </c:cat>
          <c:val>
            <c:numRef>
              <c:f>'K2.1.4.1 Nezamestnanosť ÚPSVR'!$Q$95:$Q$103</c:f>
              <c:numCache>
                <c:formatCode>0.00</c:formatCode>
                <c:ptCount val="9"/>
                <c:pt idx="0">
                  <c:v>29.581843618840352</c:v>
                </c:pt>
                <c:pt idx="1">
                  <c:v>32.92984869325997</c:v>
                </c:pt>
                <c:pt idx="2">
                  <c:v>36.342290633968169</c:v>
                </c:pt>
                <c:pt idx="3">
                  <c:v>31.6355365635123</c:v>
                </c:pt>
                <c:pt idx="4">
                  <c:v>34.260805045446112</c:v>
                </c:pt>
                <c:pt idx="5">
                  <c:v>23.430737866161163</c:v>
                </c:pt>
                <c:pt idx="6">
                  <c:v>20.634683405569671</c:v>
                </c:pt>
                <c:pt idx="7">
                  <c:v>21.883138768881942</c:v>
                </c:pt>
                <c:pt idx="8">
                  <c:v>26.205973927806543</c:v>
                </c:pt>
              </c:numCache>
            </c:numRef>
          </c:val>
          <c:extLst>
            <c:ext xmlns:c16="http://schemas.microsoft.com/office/drawing/2014/chart" uri="{C3380CC4-5D6E-409C-BE32-E72D297353CC}">
              <c16:uniqueId val="{00000003-98CE-4DB8-A68D-EAFC359EC7F4}"/>
            </c:ext>
          </c:extLst>
        </c:ser>
        <c:ser>
          <c:idx val="0"/>
          <c:order val="4"/>
          <c:tx>
            <c:strRef>
              <c:f>'K2.1.4.1 Nezamestnanosť ÚPSVR'!$R$94</c:f>
              <c:strCache>
                <c:ptCount val="1"/>
                <c:pt idx="0">
                  <c:v>st. 17, 18 a 19</c:v>
                </c:pt>
              </c:strCache>
            </c:strRef>
          </c:tx>
          <c:spPr>
            <a:pattFill prst="pct90">
              <a:fgClr>
                <a:srgbClr val="B7194A"/>
              </a:fgClr>
              <a:bgClr>
                <a:schemeClr val="bg1"/>
              </a:bgClr>
            </a:pattFill>
            <a:ln>
              <a:solidFill>
                <a:srgbClr val="B7194A"/>
              </a:solidFill>
            </a:ln>
          </c:spPr>
          <c:invertIfNegative val="0"/>
          <c:cat>
            <c:strRef>
              <c:f>'K2.1.4.1 Nezamestnanosť ÚPSVR'!$M$95:$M$103</c:f>
              <c:strCache>
                <c:ptCount val="9"/>
                <c:pt idx="0">
                  <c:v>Bratislavský</c:v>
                </c:pt>
                <c:pt idx="1">
                  <c:v>Trnavský</c:v>
                </c:pt>
                <c:pt idx="2">
                  <c:v>Trenčiansky</c:v>
                </c:pt>
                <c:pt idx="3">
                  <c:v>Nitriansky</c:v>
                </c:pt>
                <c:pt idx="4">
                  <c:v>Žilinský</c:v>
                </c:pt>
                <c:pt idx="5">
                  <c:v>Banskobystrický</c:v>
                </c:pt>
                <c:pt idx="6">
                  <c:v>Prešovský</c:v>
                </c:pt>
                <c:pt idx="7">
                  <c:v>Košický</c:v>
                </c:pt>
                <c:pt idx="8">
                  <c:v>Slovensko</c:v>
                </c:pt>
              </c:strCache>
            </c:strRef>
          </c:cat>
          <c:val>
            <c:numRef>
              <c:f>'K2.1.4.1 Nezamestnanosť ÚPSVR'!$R$95:$R$103</c:f>
              <c:numCache>
                <c:formatCode>0.00</c:formatCode>
                <c:ptCount val="9"/>
                <c:pt idx="0">
                  <c:v>39.126379605160885</c:v>
                </c:pt>
                <c:pt idx="1">
                  <c:v>16.432828977533241</c:v>
                </c:pt>
                <c:pt idx="2">
                  <c:v>17.105835290025219</c:v>
                </c:pt>
                <c:pt idx="3">
                  <c:v>16.093459232200701</c:v>
                </c:pt>
                <c:pt idx="4">
                  <c:v>16.558461633586845</c:v>
                </c:pt>
                <c:pt idx="5">
                  <c:v>8.4230480346221253</c:v>
                </c:pt>
                <c:pt idx="6">
                  <c:v>8.7381059134160317</c:v>
                </c:pt>
                <c:pt idx="7">
                  <c:v>9.4769739865796474</c:v>
                </c:pt>
                <c:pt idx="8">
                  <c:v>13.654606427461591</c:v>
                </c:pt>
              </c:numCache>
            </c:numRef>
          </c:val>
          <c:extLst>
            <c:ext xmlns:c16="http://schemas.microsoft.com/office/drawing/2014/chart" uri="{C3380CC4-5D6E-409C-BE32-E72D297353CC}">
              <c16:uniqueId val="{00000004-98CE-4DB8-A68D-EAFC359EC7F4}"/>
            </c:ext>
          </c:extLst>
        </c:ser>
        <c:dLbls>
          <c:showLegendKey val="0"/>
          <c:showVal val="0"/>
          <c:showCatName val="0"/>
          <c:showSerName val="0"/>
          <c:showPercent val="0"/>
          <c:showBubbleSize val="0"/>
        </c:dLbls>
        <c:gapWidth val="60"/>
        <c:overlap val="100"/>
        <c:axId val="354147384"/>
        <c:axId val="354152480"/>
      </c:barChart>
      <c:catAx>
        <c:axId val="354147384"/>
        <c:scaling>
          <c:orientation val="minMax"/>
        </c:scaling>
        <c:delete val="0"/>
        <c:axPos val="b"/>
        <c:numFmt formatCode="General" sourceLinked="1"/>
        <c:majorTickMark val="out"/>
        <c:minorTickMark val="none"/>
        <c:tickLblPos val="nextTo"/>
        <c:spPr>
          <a:ln>
            <a:solidFill>
              <a:schemeClr val="bg1">
                <a:lumMod val="85000"/>
              </a:schemeClr>
            </a:solidFill>
          </a:ln>
        </c:spPr>
        <c:txPr>
          <a:bodyPr rot="-2700000"/>
          <a:lstStyle/>
          <a:p>
            <a:pPr>
              <a:defRPr/>
            </a:pPr>
            <a:endParaRPr lang="sk-SK"/>
          </a:p>
        </c:txPr>
        <c:crossAx val="354152480"/>
        <c:crosses val="autoZero"/>
        <c:auto val="1"/>
        <c:lblAlgn val="ctr"/>
        <c:lblOffset val="100"/>
        <c:noMultiLvlLbl val="0"/>
      </c:catAx>
      <c:valAx>
        <c:axId val="354152480"/>
        <c:scaling>
          <c:orientation val="minMax"/>
          <c:max val="100"/>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bg1">
                <a:lumMod val="85000"/>
              </a:schemeClr>
            </a:solidFill>
          </a:ln>
        </c:spPr>
        <c:crossAx val="354147384"/>
        <c:crosses val="autoZero"/>
        <c:crossBetween val="between"/>
        <c:majorUnit val="20"/>
      </c:valAx>
    </c:plotArea>
    <c:legend>
      <c:legendPos val="b"/>
      <c:overlay val="0"/>
    </c:legend>
    <c:plotVisOnly val="1"/>
    <c:dispBlanksAs val="gap"/>
    <c:showDLblsOverMax val="0"/>
  </c:chart>
  <c:spPr>
    <a:ln>
      <a:noFill/>
    </a:ln>
  </c:spPr>
  <c:txPr>
    <a:bodyPr/>
    <a:lstStyle/>
    <a:p>
      <a:pPr>
        <a:defRPr sz="1100" baseline="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lineChart>
        <c:grouping val="standard"/>
        <c:varyColors val="0"/>
        <c:ser>
          <c:idx val="3"/>
          <c:order val="0"/>
          <c:tx>
            <c:strRef>
              <c:f>'K2.1.4.1 Nezamestnanosť ÚPSVR'!$Q$63</c:f>
              <c:strCache>
                <c:ptCount val="1"/>
                <c:pt idx="0">
                  <c:v>UoZ ženy 2024</c:v>
                </c:pt>
              </c:strCache>
            </c:strRef>
          </c:tx>
          <c:spPr>
            <a:ln w="28575">
              <a:solidFill>
                <a:srgbClr val="B7194A"/>
              </a:solidFill>
              <a:prstDash val="solid"/>
            </a:ln>
          </c:spPr>
          <c:marker>
            <c:symbol val="none"/>
          </c:marker>
          <c:cat>
            <c:strRef>
              <c:f>'K2.1.4.1 Nezamestnanosť ÚPSVR'!$M$24:$M$35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'K2.1.4.1 Nezamestnanosť ÚPSVR'!$Q$64:$Q$75</c:f>
              <c:numCache>
                <c:formatCode>#,##0</c:formatCode>
                <c:ptCount val="12"/>
                <c:pt idx="0">
                  <c:v>92235</c:v>
                </c:pt>
                <c:pt idx="1">
                  <c:v>90917</c:v>
                </c:pt>
                <c:pt idx="2">
                  <c:v>89741</c:v>
                </c:pt>
                <c:pt idx="3">
                  <c:v>89202</c:v>
                </c:pt>
                <c:pt idx="4">
                  <c:v>89727</c:v>
                </c:pt>
                <c:pt idx="5">
                  <c:v>90897</c:v>
                </c:pt>
                <c:pt idx="6">
                  <c:v>93208</c:v>
                </c:pt>
                <c:pt idx="7">
                  <c:v>92927</c:v>
                </c:pt>
                <c:pt idx="8">
                  <c:v>90895</c:v>
                </c:pt>
                <c:pt idx="9">
                  <c:v>89705</c:v>
                </c:pt>
                <c:pt idx="10">
                  <c:v>88365</c:v>
                </c:pt>
                <c:pt idx="11">
                  <c:v>87955</c:v>
                </c:pt>
              </c:numCache>
            </c:numRef>
          </c:val>
          <c:smooth val="0"/>
          <c:extLst>
            <c:ext xmlns:c16="http://schemas.microsoft.com/office/drawing/2014/chart" uri="{C3380CC4-5D6E-409C-BE32-E72D297353CC}">
              <c16:uniqueId val="{00000000-85B3-4A36-86D2-2AA212EEEB4A}"/>
            </c:ext>
          </c:extLst>
        </c:ser>
        <c:ser>
          <c:idx val="2"/>
          <c:order val="1"/>
          <c:tx>
            <c:strRef>
              <c:f>'K2.1.4.1 Nezamestnanosť ÚPSVR'!$P$63</c:f>
              <c:strCache>
                <c:ptCount val="1"/>
                <c:pt idx="0">
                  <c:v>UoZ ženy 2023</c:v>
                </c:pt>
              </c:strCache>
            </c:strRef>
          </c:tx>
          <c:spPr>
            <a:ln w="28575">
              <a:solidFill>
                <a:srgbClr val="E85E89"/>
              </a:solidFill>
            </a:ln>
          </c:spPr>
          <c:marker>
            <c:symbol val="none"/>
          </c:marker>
          <c:cat>
            <c:strRef>
              <c:f>'K2.1.4.1 Nezamestnanosť ÚPSVR'!$M$24:$M$35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'K2.1.4.1 Nezamestnanosť ÚPSVR'!$P$64:$P$75</c:f>
              <c:numCache>
                <c:formatCode>#,##0</c:formatCode>
                <c:ptCount val="12"/>
                <c:pt idx="0">
                  <c:v>98039</c:v>
                </c:pt>
                <c:pt idx="1">
                  <c:v>96928</c:v>
                </c:pt>
                <c:pt idx="2">
                  <c:v>95631</c:v>
                </c:pt>
                <c:pt idx="3">
                  <c:v>95079</c:v>
                </c:pt>
                <c:pt idx="4">
                  <c:v>94591</c:v>
                </c:pt>
                <c:pt idx="5">
                  <c:v>95624</c:v>
                </c:pt>
                <c:pt idx="6">
                  <c:v>97517</c:v>
                </c:pt>
                <c:pt idx="7">
                  <c:v>97924</c:v>
                </c:pt>
                <c:pt idx="8">
                  <c:v>95611</c:v>
                </c:pt>
                <c:pt idx="9">
                  <c:v>93830</c:v>
                </c:pt>
                <c:pt idx="10">
                  <c:v>92308</c:v>
                </c:pt>
                <c:pt idx="11">
                  <c:v>91539</c:v>
                </c:pt>
              </c:numCache>
            </c:numRef>
          </c:val>
          <c:smooth val="0"/>
          <c:extLst>
            <c:ext xmlns:c16="http://schemas.microsoft.com/office/drawing/2014/chart" uri="{C3380CC4-5D6E-409C-BE32-E72D297353CC}">
              <c16:uniqueId val="{00000001-85B3-4A36-86D2-2AA212EEEB4A}"/>
            </c:ext>
          </c:extLst>
        </c:ser>
        <c:ser>
          <c:idx val="1"/>
          <c:order val="2"/>
          <c:tx>
            <c:strRef>
              <c:f>'K2.1.4.1 Nezamestnanosť ÚPSVR'!$O$63</c:f>
              <c:strCache>
                <c:ptCount val="1"/>
                <c:pt idx="0">
                  <c:v>UoZ muži 2024</c:v>
                </c:pt>
              </c:strCache>
            </c:strRef>
          </c:tx>
          <c:spPr>
            <a:ln w="28575">
              <a:solidFill>
                <a:srgbClr val="B7194A"/>
              </a:solidFill>
              <a:prstDash val="sysDash"/>
            </a:ln>
          </c:spPr>
          <c:marker>
            <c:symbol val="none"/>
          </c:marker>
          <c:cat>
            <c:strRef>
              <c:f>'K2.1.4.1 Nezamestnanosť ÚPSVR'!$M$24:$M$35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'K2.1.4.1 Nezamestnanosť ÚPSVR'!$O$64:$O$75</c:f>
              <c:numCache>
                <c:formatCode>#,##0</c:formatCode>
                <c:ptCount val="12"/>
                <c:pt idx="0">
                  <c:v>80598</c:v>
                </c:pt>
                <c:pt idx="1">
                  <c:v>79408</c:v>
                </c:pt>
                <c:pt idx="2">
                  <c:v>77752</c:v>
                </c:pt>
                <c:pt idx="3">
                  <c:v>76627</c:v>
                </c:pt>
                <c:pt idx="4">
                  <c:v>75693</c:v>
                </c:pt>
                <c:pt idx="5">
                  <c:v>75197</c:v>
                </c:pt>
                <c:pt idx="6">
                  <c:v>75258</c:v>
                </c:pt>
                <c:pt idx="7">
                  <c:v>74418</c:v>
                </c:pt>
                <c:pt idx="8">
                  <c:v>75133</c:v>
                </c:pt>
                <c:pt idx="9">
                  <c:v>74136</c:v>
                </c:pt>
                <c:pt idx="10">
                  <c:v>74016</c:v>
                </c:pt>
                <c:pt idx="11">
                  <c:v>76251</c:v>
                </c:pt>
              </c:numCache>
            </c:numRef>
          </c:val>
          <c:smooth val="0"/>
          <c:extLst>
            <c:ext xmlns:c16="http://schemas.microsoft.com/office/drawing/2014/chart" uri="{C3380CC4-5D6E-409C-BE32-E72D297353CC}">
              <c16:uniqueId val="{00000002-85B3-4A36-86D2-2AA212EEEB4A}"/>
            </c:ext>
          </c:extLst>
        </c:ser>
        <c:ser>
          <c:idx val="0"/>
          <c:order val="3"/>
          <c:tx>
            <c:strRef>
              <c:f>'K2.1.4.1 Nezamestnanosť ÚPSVR'!$N$63</c:f>
              <c:strCache>
                <c:ptCount val="1"/>
                <c:pt idx="0">
                  <c:v>UoZ muži 2023</c:v>
                </c:pt>
              </c:strCache>
            </c:strRef>
          </c:tx>
          <c:spPr>
            <a:ln w="28575">
              <a:solidFill>
                <a:srgbClr val="E85E89"/>
              </a:solidFill>
              <a:prstDash val="sysDash"/>
            </a:ln>
          </c:spPr>
          <c:marker>
            <c:symbol val="none"/>
          </c:marker>
          <c:cat>
            <c:strRef>
              <c:f>'K2.1.4.1 Nezamestnanosť ÚPSVR'!$M$24:$M$35</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'K2.1.4.1 Nezamestnanosť ÚPSVR'!$N$64:$N$75</c:f>
              <c:numCache>
                <c:formatCode>#,##0</c:formatCode>
                <c:ptCount val="12"/>
                <c:pt idx="0">
                  <c:v>82862</c:v>
                </c:pt>
                <c:pt idx="1">
                  <c:v>82045</c:v>
                </c:pt>
                <c:pt idx="2">
                  <c:v>79974</c:v>
                </c:pt>
                <c:pt idx="3">
                  <c:v>78783</c:v>
                </c:pt>
                <c:pt idx="4">
                  <c:v>77133</c:v>
                </c:pt>
                <c:pt idx="5">
                  <c:v>76609</c:v>
                </c:pt>
                <c:pt idx="6">
                  <c:v>76708</c:v>
                </c:pt>
                <c:pt idx="7">
                  <c:v>76174</c:v>
                </c:pt>
                <c:pt idx="8">
                  <c:v>76672</c:v>
                </c:pt>
                <c:pt idx="9">
                  <c:v>75896</c:v>
                </c:pt>
                <c:pt idx="10">
                  <c:v>75799</c:v>
                </c:pt>
                <c:pt idx="11">
                  <c:v>78394</c:v>
                </c:pt>
              </c:numCache>
            </c:numRef>
          </c:val>
          <c:smooth val="0"/>
          <c:extLst>
            <c:ext xmlns:c16="http://schemas.microsoft.com/office/drawing/2014/chart" uri="{C3380CC4-5D6E-409C-BE32-E72D297353CC}">
              <c16:uniqueId val="{00000003-85B3-4A36-86D2-2AA212EEEB4A}"/>
            </c:ext>
          </c:extLst>
        </c:ser>
        <c:dLbls>
          <c:showLegendKey val="0"/>
          <c:showVal val="0"/>
          <c:showCatName val="0"/>
          <c:showSerName val="0"/>
          <c:showPercent val="0"/>
          <c:showBubbleSize val="0"/>
        </c:dLbls>
        <c:smooth val="0"/>
        <c:axId val="354150128"/>
        <c:axId val="354153264"/>
      </c:lineChart>
      <c:catAx>
        <c:axId val="354150128"/>
        <c:scaling>
          <c:orientation val="minMax"/>
        </c:scaling>
        <c:delete val="0"/>
        <c:axPos val="b"/>
        <c:numFmt formatCode="General" sourceLinked="1"/>
        <c:majorTickMark val="out"/>
        <c:minorTickMark val="none"/>
        <c:tickLblPos val="nextTo"/>
        <c:spPr>
          <a:ln>
            <a:solidFill>
              <a:schemeClr val="bg1">
                <a:lumMod val="85000"/>
              </a:schemeClr>
            </a:solidFill>
          </a:ln>
        </c:spPr>
        <c:crossAx val="354153264"/>
        <c:crosses val="autoZero"/>
        <c:auto val="1"/>
        <c:lblAlgn val="ctr"/>
        <c:lblOffset val="100"/>
        <c:noMultiLvlLbl val="0"/>
      </c:catAx>
      <c:valAx>
        <c:axId val="354153264"/>
        <c:scaling>
          <c:orientation val="minMax"/>
          <c:max val="110000"/>
          <c:min val="70000"/>
        </c:scaling>
        <c:delete val="0"/>
        <c:axPos val="l"/>
        <c:majorGridlines>
          <c:spPr>
            <a:ln>
              <a:solidFill>
                <a:schemeClr val="bg1">
                  <a:lumMod val="85000"/>
                </a:schemeClr>
              </a:solidFill>
            </a:ln>
          </c:spPr>
        </c:majorGridlines>
        <c:numFmt formatCode="#,##0" sourceLinked="0"/>
        <c:majorTickMark val="none"/>
        <c:minorTickMark val="none"/>
        <c:tickLblPos val="nextTo"/>
        <c:spPr>
          <a:ln>
            <a:noFill/>
          </a:ln>
        </c:spPr>
        <c:crossAx val="354150128"/>
        <c:crosses val="autoZero"/>
        <c:crossBetween val="between"/>
        <c:majorUnit val="5000"/>
      </c:valAx>
    </c:plotArea>
    <c:legend>
      <c:legendPos val="r"/>
      <c:layout>
        <c:manualLayout>
          <c:xMode val="edge"/>
          <c:yMode val="edge"/>
          <c:x val="0.11102675912724159"/>
          <c:y val="7.0063771276326847E-2"/>
          <c:w val="0.70996409057816268"/>
          <c:h val="0.13744860671155495"/>
        </c:manualLayout>
      </c:layout>
      <c:overlay val="1"/>
      <c:spPr>
        <a:solidFill>
          <a:schemeClr val="bg1"/>
        </a:solidFill>
        <a:ln>
          <a:solidFill>
            <a:schemeClr val="bg1"/>
          </a:solidFill>
        </a:ln>
      </c:spPr>
    </c:legend>
    <c:plotVisOnly val="1"/>
    <c:dispBlanksAs val="gap"/>
    <c:showDLblsOverMax val="0"/>
  </c:chart>
  <c:spPr>
    <a:ln>
      <a:noFill/>
    </a:ln>
  </c:spPr>
  <c:txPr>
    <a:bodyPr/>
    <a:lstStyle/>
    <a:p>
      <a:pPr>
        <a:defRPr baseline="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0662688770217299"/>
          <c:y val="5.6455275605270534E-2"/>
          <c:w val="0.86514447327562294"/>
          <c:h val="0.70318541268714962"/>
        </c:manualLayout>
      </c:layout>
      <c:lineChart>
        <c:grouping val="standard"/>
        <c:varyColors val="0"/>
        <c:ser>
          <c:idx val="0"/>
          <c:order val="0"/>
          <c:tx>
            <c:strRef>
              <c:f>'K2.1.4.1 Nezamestnanosť ÚPSVR'!$N$23</c:f>
              <c:strCache>
                <c:ptCount val="1"/>
                <c:pt idx="0">
                  <c:v>UoZ celkom 2023</c:v>
                </c:pt>
              </c:strCache>
            </c:strRef>
          </c:tx>
          <c:spPr>
            <a:ln w="28575" cap="rnd">
              <a:solidFill>
                <a:srgbClr val="E85E86"/>
              </a:solidFill>
              <a:round/>
            </a:ln>
            <a:effectLst/>
          </c:spPr>
          <c:marker>
            <c:symbol val="none"/>
          </c:marker>
          <c:cat>
            <c:strLit>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Lit>
          </c:cat>
          <c:val>
            <c:numRef>
              <c:f>'K2.1.4.1 Nezamestnanosť ÚPSVR'!$N$24:$N$35</c:f>
              <c:numCache>
                <c:formatCode>#,##0</c:formatCode>
                <c:ptCount val="12"/>
                <c:pt idx="0">
                  <c:v>180901</c:v>
                </c:pt>
                <c:pt idx="1">
                  <c:v>178973</c:v>
                </c:pt>
                <c:pt idx="2">
                  <c:v>175605</c:v>
                </c:pt>
                <c:pt idx="3">
                  <c:v>173862</c:v>
                </c:pt>
                <c:pt idx="4">
                  <c:v>171724</c:v>
                </c:pt>
                <c:pt idx="5">
                  <c:v>172233</c:v>
                </c:pt>
                <c:pt idx="6">
                  <c:v>174225</c:v>
                </c:pt>
                <c:pt idx="7">
                  <c:v>174098</c:v>
                </c:pt>
                <c:pt idx="8">
                  <c:v>172283</c:v>
                </c:pt>
                <c:pt idx="9">
                  <c:v>169726</c:v>
                </c:pt>
                <c:pt idx="10">
                  <c:v>168107</c:v>
                </c:pt>
                <c:pt idx="11">
                  <c:v>169933</c:v>
                </c:pt>
              </c:numCache>
            </c:numRef>
          </c:val>
          <c:smooth val="0"/>
          <c:extLst>
            <c:ext xmlns:c16="http://schemas.microsoft.com/office/drawing/2014/chart" uri="{C3380CC4-5D6E-409C-BE32-E72D297353CC}">
              <c16:uniqueId val="{00000000-74DC-45BE-8B3B-BA0BB4221D72}"/>
            </c:ext>
          </c:extLst>
        </c:ser>
        <c:ser>
          <c:idx val="1"/>
          <c:order val="1"/>
          <c:tx>
            <c:strRef>
              <c:f>'K2.1.4.1 Nezamestnanosť ÚPSVR'!$O$23</c:f>
              <c:strCache>
                <c:ptCount val="1"/>
                <c:pt idx="0">
                  <c:v>UoZ celkom 2024</c:v>
                </c:pt>
              </c:strCache>
            </c:strRef>
          </c:tx>
          <c:spPr>
            <a:ln w="28575" cap="rnd">
              <a:solidFill>
                <a:srgbClr val="B7194A"/>
              </a:solidFill>
              <a:round/>
            </a:ln>
            <a:effectLst/>
          </c:spPr>
          <c:marker>
            <c:symbol val="none"/>
          </c:marker>
          <c:cat>
            <c:strLit>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Lit>
          </c:cat>
          <c:val>
            <c:numRef>
              <c:f>'K2.1.4.1 Nezamestnanosť ÚPSVR'!$O$24:$O$35</c:f>
              <c:numCache>
                <c:formatCode>#,##0</c:formatCode>
                <c:ptCount val="12"/>
                <c:pt idx="0">
                  <c:v>172833</c:v>
                </c:pt>
                <c:pt idx="1">
                  <c:v>170325</c:v>
                </c:pt>
                <c:pt idx="2">
                  <c:v>167493</c:v>
                </c:pt>
                <c:pt idx="3">
                  <c:v>165829</c:v>
                </c:pt>
                <c:pt idx="4">
                  <c:v>165420</c:v>
                </c:pt>
                <c:pt idx="5">
                  <c:v>166094</c:v>
                </c:pt>
                <c:pt idx="6">
                  <c:v>168466</c:v>
                </c:pt>
                <c:pt idx="7">
                  <c:v>167345</c:v>
                </c:pt>
                <c:pt idx="8">
                  <c:v>166028</c:v>
                </c:pt>
                <c:pt idx="9">
                  <c:v>163841</c:v>
                </c:pt>
                <c:pt idx="10">
                  <c:v>162381</c:v>
                </c:pt>
                <c:pt idx="11">
                  <c:v>164206</c:v>
                </c:pt>
              </c:numCache>
            </c:numRef>
          </c:val>
          <c:smooth val="0"/>
          <c:extLst>
            <c:ext xmlns:c16="http://schemas.microsoft.com/office/drawing/2014/chart" uri="{C3380CC4-5D6E-409C-BE32-E72D297353CC}">
              <c16:uniqueId val="{00000001-74DC-45BE-8B3B-BA0BB4221D72}"/>
            </c:ext>
          </c:extLst>
        </c:ser>
        <c:ser>
          <c:idx val="3"/>
          <c:order val="2"/>
          <c:tx>
            <c:strRef>
              <c:f>'K2.1.4.1 Nezamestnanosť ÚPSVR'!$P$23</c:f>
              <c:strCache>
                <c:ptCount val="1"/>
                <c:pt idx="0">
                  <c:v>disponibilní UoZ 2023</c:v>
                </c:pt>
              </c:strCache>
            </c:strRef>
          </c:tx>
          <c:spPr>
            <a:ln w="28575" cap="rnd">
              <a:solidFill>
                <a:srgbClr val="E85E86"/>
              </a:solidFill>
              <a:prstDash val="sysDash"/>
              <a:round/>
            </a:ln>
            <a:effectLst/>
          </c:spPr>
          <c:marker>
            <c:symbol val="none"/>
          </c:marker>
          <c:cat>
            <c:strLit>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Lit>
          </c:cat>
          <c:val>
            <c:numRef>
              <c:f>'K2.1.4.1 Nezamestnanosť ÚPSVR'!$P$24:$P$35</c:f>
              <c:numCache>
                <c:formatCode>#,##0</c:formatCode>
                <c:ptCount val="12"/>
                <c:pt idx="0">
                  <c:v>162654</c:v>
                </c:pt>
                <c:pt idx="1">
                  <c:v>160953</c:v>
                </c:pt>
                <c:pt idx="2">
                  <c:v>156937</c:v>
                </c:pt>
                <c:pt idx="3">
                  <c:v>148989</c:v>
                </c:pt>
                <c:pt idx="4">
                  <c:v>142309</c:v>
                </c:pt>
                <c:pt idx="5">
                  <c:v>142975</c:v>
                </c:pt>
                <c:pt idx="6">
                  <c:v>145398</c:v>
                </c:pt>
                <c:pt idx="7">
                  <c:v>145850</c:v>
                </c:pt>
                <c:pt idx="8">
                  <c:v>145319</c:v>
                </c:pt>
                <c:pt idx="9">
                  <c:v>142194</c:v>
                </c:pt>
                <c:pt idx="10">
                  <c:v>139936</c:v>
                </c:pt>
                <c:pt idx="11">
                  <c:v>141457</c:v>
                </c:pt>
              </c:numCache>
            </c:numRef>
          </c:val>
          <c:smooth val="0"/>
          <c:extLst>
            <c:ext xmlns:c16="http://schemas.microsoft.com/office/drawing/2014/chart" uri="{C3380CC4-5D6E-409C-BE32-E72D297353CC}">
              <c16:uniqueId val="{00000002-74DC-45BE-8B3B-BA0BB4221D72}"/>
            </c:ext>
          </c:extLst>
        </c:ser>
        <c:ser>
          <c:idx val="2"/>
          <c:order val="3"/>
          <c:tx>
            <c:strRef>
              <c:f>'K2.1.4.1 Nezamestnanosť ÚPSVR'!$Q$23</c:f>
              <c:strCache>
                <c:ptCount val="1"/>
                <c:pt idx="0">
                  <c:v>disponibilní UoZ 2024</c:v>
                </c:pt>
              </c:strCache>
            </c:strRef>
          </c:tx>
          <c:spPr>
            <a:ln w="28575" cap="rnd">
              <a:solidFill>
                <a:srgbClr val="B7194A"/>
              </a:solidFill>
              <a:prstDash val="sysDash"/>
              <a:round/>
            </a:ln>
            <a:effectLst/>
          </c:spPr>
          <c:marker>
            <c:symbol val="none"/>
          </c:marker>
          <c:cat>
            <c:strLit>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Lit>
          </c:cat>
          <c:val>
            <c:numRef>
              <c:f>'K2.1.4.1 Nezamestnanosť ÚPSVR'!$Q$24:$Q$35</c:f>
              <c:numCache>
                <c:formatCode>#,##0</c:formatCode>
                <c:ptCount val="12"/>
                <c:pt idx="0">
                  <c:v>144635</c:v>
                </c:pt>
                <c:pt idx="1">
                  <c:v>142669</c:v>
                </c:pt>
                <c:pt idx="2">
                  <c:v>141073</c:v>
                </c:pt>
                <c:pt idx="3">
                  <c:v>138982</c:v>
                </c:pt>
                <c:pt idx="4">
                  <c:v>137427</c:v>
                </c:pt>
                <c:pt idx="5">
                  <c:v>138204</c:v>
                </c:pt>
                <c:pt idx="6">
                  <c:v>140981</c:v>
                </c:pt>
                <c:pt idx="7">
                  <c:v>140487</c:v>
                </c:pt>
                <c:pt idx="8">
                  <c:v>138932</c:v>
                </c:pt>
                <c:pt idx="9">
                  <c:v>136757</c:v>
                </c:pt>
                <c:pt idx="10">
                  <c:v>135443</c:v>
                </c:pt>
                <c:pt idx="11">
                  <c:v>138328</c:v>
                </c:pt>
              </c:numCache>
            </c:numRef>
          </c:val>
          <c:smooth val="0"/>
          <c:extLst>
            <c:ext xmlns:c16="http://schemas.microsoft.com/office/drawing/2014/chart" uri="{C3380CC4-5D6E-409C-BE32-E72D297353CC}">
              <c16:uniqueId val="{00000003-74DC-45BE-8B3B-BA0BB4221D72}"/>
            </c:ext>
          </c:extLst>
        </c:ser>
        <c:dLbls>
          <c:showLegendKey val="0"/>
          <c:showVal val="0"/>
          <c:showCatName val="0"/>
          <c:showSerName val="0"/>
          <c:showPercent val="0"/>
          <c:showBubbleSize val="0"/>
        </c:dLbls>
        <c:smooth val="0"/>
        <c:axId val="354932031"/>
        <c:axId val="354937439"/>
      </c:lineChart>
      <c:catAx>
        <c:axId val="3549320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50" b="0" i="0" u="none" strike="noStrike" kern="1200" baseline="0">
                <a:solidFill>
                  <a:sysClr val="windowText" lastClr="000000"/>
                </a:solidFill>
                <a:latin typeface="Arial Narrow" panose="020B0606020202030204" pitchFamily="34" charset="0"/>
                <a:ea typeface="+mn-ea"/>
                <a:cs typeface="+mn-cs"/>
              </a:defRPr>
            </a:pPr>
            <a:endParaRPr lang="sk-SK"/>
          </a:p>
        </c:txPr>
        <c:crossAx val="354937439"/>
        <c:crosses val="autoZero"/>
        <c:auto val="1"/>
        <c:lblAlgn val="ctr"/>
        <c:lblOffset val="100"/>
        <c:noMultiLvlLbl val="0"/>
      </c:catAx>
      <c:valAx>
        <c:axId val="354937439"/>
        <c:scaling>
          <c:orientation val="minMax"/>
          <c:max val="200000"/>
          <c:min val="130000"/>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Narrow" panose="020B0606020202030204" pitchFamily="34" charset="0"/>
                <a:ea typeface="+mn-ea"/>
                <a:cs typeface="+mn-cs"/>
              </a:defRPr>
            </a:pPr>
            <a:endParaRPr lang="sk-SK"/>
          </a:p>
        </c:txPr>
        <c:crossAx val="354932031"/>
        <c:crosses val="autoZero"/>
        <c:crossBetween val="between"/>
        <c:majorUnit val="10000"/>
      </c:valAx>
      <c:spPr>
        <a:noFill/>
        <a:ln>
          <a:noFill/>
        </a:ln>
        <a:effectLst/>
      </c:spPr>
    </c:plotArea>
    <c:legend>
      <c:legendPos val="r"/>
      <c:layout>
        <c:manualLayout>
          <c:xMode val="edge"/>
          <c:yMode val="edge"/>
          <c:x val="0.20659452624556113"/>
          <c:y val="0.1039698849028263"/>
          <c:w val="0.67611527667435323"/>
          <c:h val="0.12391241976481591"/>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21766932107984E-2"/>
          <c:y val="9.2189029135177195E-2"/>
          <c:w val="0.8439911487526256"/>
          <c:h val="0.65782891045572611"/>
        </c:manualLayout>
      </c:layout>
      <c:barChart>
        <c:barDir val="col"/>
        <c:grouping val="clustered"/>
        <c:varyColors val="0"/>
        <c:ser>
          <c:idx val="0"/>
          <c:order val="0"/>
          <c:tx>
            <c:strRef>
              <c:f>'K2.1.4.1 Nezamestnanosť ÚPSVR'!$N$43</c:f>
              <c:strCache>
                <c:ptCount val="1"/>
                <c:pt idx="0">
                  <c:v>UoZ </c:v>
                </c:pt>
              </c:strCache>
            </c:strRef>
          </c:tx>
          <c:spPr>
            <a:solidFill>
              <a:srgbClr val="B7194A"/>
            </a:solidFill>
            <a:ln>
              <a:solidFill>
                <a:srgbClr val="B7194A"/>
              </a:solidFill>
            </a:ln>
          </c:spPr>
          <c:invertIfNegative val="0"/>
          <c:dLbls>
            <c:delete val="1"/>
          </c:dLbls>
          <c:cat>
            <c:strRef>
              <c:f>'K2.1.4.1 Nezamestnanosť ÚPSVR'!$M$44:$M$51</c:f>
              <c:strCache>
                <c:ptCount val="8"/>
                <c:pt idx="0">
                  <c:v>Bratislavský</c:v>
                </c:pt>
                <c:pt idx="1">
                  <c:v>Trnavský </c:v>
                </c:pt>
                <c:pt idx="2">
                  <c:v>Trenčiansky </c:v>
                </c:pt>
                <c:pt idx="3">
                  <c:v>Nitriansky </c:v>
                </c:pt>
                <c:pt idx="4">
                  <c:v>Žilinský </c:v>
                </c:pt>
                <c:pt idx="5">
                  <c:v>Banskobystrický </c:v>
                </c:pt>
                <c:pt idx="6">
                  <c:v>Prešovský </c:v>
                </c:pt>
                <c:pt idx="7">
                  <c:v>Košický </c:v>
                </c:pt>
              </c:strCache>
            </c:strRef>
          </c:cat>
          <c:val>
            <c:numRef>
              <c:f>'K2.1.4.1 Nezamestnanosť ÚPSVR'!$N$44:$N$51</c:f>
              <c:numCache>
                <c:formatCode>#,##0</c:formatCode>
                <c:ptCount val="8"/>
                <c:pt idx="0">
                  <c:v>12866.916666666701</c:v>
                </c:pt>
                <c:pt idx="1">
                  <c:v>10904.166666666701</c:v>
                </c:pt>
                <c:pt idx="2">
                  <c:v>11498.916666666701</c:v>
                </c:pt>
                <c:pt idx="3">
                  <c:v>14508.416666666701</c:v>
                </c:pt>
                <c:pt idx="4">
                  <c:v>16171.666666666701</c:v>
                </c:pt>
                <c:pt idx="5">
                  <c:v>27956.916666666701</c:v>
                </c:pt>
                <c:pt idx="6">
                  <c:v>40145.416666666701</c:v>
                </c:pt>
                <c:pt idx="7">
                  <c:v>32636</c:v>
                </c:pt>
              </c:numCache>
            </c:numRef>
          </c:val>
          <c:extLst>
            <c:ext xmlns:c16="http://schemas.microsoft.com/office/drawing/2014/chart" uri="{C3380CC4-5D6E-409C-BE32-E72D297353CC}">
              <c16:uniqueId val="{00000000-6B0B-479F-AA1B-2261654F89BE}"/>
            </c:ext>
          </c:extLst>
        </c:ser>
        <c:dLbls>
          <c:dLblPos val="ctr"/>
          <c:showLegendKey val="0"/>
          <c:showVal val="1"/>
          <c:showCatName val="0"/>
          <c:showSerName val="0"/>
          <c:showPercent val="0"/>
          <c:showBubbleSize val="0"/>
        </c:dLbls>
        <c:gapWidth val="51"/>
        <c:axId val="354146208"/>
        <c:axId val="354146600"/>
      </c:barChart>
      <c:lineChart>
        <c:grouping val="standard"/>
        <c:varyColors val="0"/>
        <c:ser>
          <c:idx val="1"/>
          <c:order val="1"/>
          <c:tx>
            <c:strRef>
              <c:f>'K2.1.4.1 Nezamestnanosť ÚPSVR'!$O$43</c:f>
              <c:strCache>
                <c:ptCount val="1"/>
                <c:pt idx="0">
                  <c:v>MEN</c:v>
                </c:pt>
              </c:strCache>
            </c:strRef>
          </c:tx>
          <c:spPr>
            <a:ln w="19050">
              <a:noFill/>
            </a:ln>
          </c:spPr>
          <c:marker>
            <c:symbol val="circle"/>
            <c:size val="6"/>
            <c:spPr>
              <a:solidFill>
                <a:srgbClr val="757070"/>
              </a:solidFill>
              <a:ln w="19050" cap="rnd">
                <a:solidFill>
                  <a:srgbClr val="757070"/>
                </a:solidFill>
              </a:ln>
            </c:spPr>
          </c:marker>
          <c:dLbls>
            <c:delete val="1"/>
          </c:dLbls>
          <c:cat>
            <c:strRef>
              <c:f>'K2.1.4.1 Nezamestnanosť ÚPSVR'!$M$44:$M$51</c:f>
              <c:strCache>
                <c:ptCount val="8"/>
                <c:pt idx="0">
                  <c:v>Bratislavský</c:v>
                </c:pt>
                <c:pt idx="1">
                  <c:v>Trnavský </c:v>
                </c:pt>
                <c:pt idx="2">
                  <c:v>Trenčiansky </c:v>
                </c:pt>
                <c:pt idx="3">
                  <c:v>Nitriansky </c:v>
                </c:pt>
                <c:pt idx="4">
                  <c:v>Žilinský </c:v>
                </c:pt>
                <c:pt idx="5">
                  <c:v>Banskobystrický </c:v>
                </c:pt>
                <c:pt idx="6">
                  <c:v>Prešovský </c:v>
                </c:pt>
                <c:pt idx="7">
                  <c:v>Košický </c:v>
                </c:pt>
              </c:strCache>
            </c:strRef>
          </c:cat>
          <c:val>
            <c:numRef>
              <c:f>'K2.1.4.1 Nezamestnanosť ÚPSVR'!$O$44:$O$51</c:f>
              <c:numCache>
                <c:formatCode>0.00</c:formatCode>
                <c:ptCount val="8"/>
                <c:pt idx="0">
                  <c:v>3.0316666666666698</c:v>
                </c:pt>
                <c:pt idx="1">
                  <c:v>3.4633333333333334</c:v>
                </c:pt>
                <c:pt idx="2">
                  <c:v>3.5633333333333339</c:v>
                </c:pt>
                <c:pt idx="3">
                  <c:v>3.6475000000000004</c:v>
                </c:pt>
                <c:pt idx="4">
                  <c:v>3.9041666666666668</c:v>
                </c:pt>
                <c:pt idx="5">
                  <c:v>6.8049999999999997</c:v>
                </c:pt>
                <c:pt idx="6">
                  <c:v>8.1616666666666671</c:v>
                </c:pt>
                <c:pt idx="7">
                  <c:v>6.9691666666666672</c:v>
                </c:pt>
              </c:numCache>
            </c:numRef>
          </c:val>
          <c:smooth val="0"/>
          <c:extLst>
            <c:ext xmlns:c16="http://schemas.microsoft.com/office/drawing/2014/chart" uri="{C3380CC4-5D6E-409C-BE32-E72D297353CC}">
              <c16:uniqueId val="{00000001-6B0B-479F-AA1B-2261654F89BE}"/>
            </c:ext>
          </c:extLst>
        </c:ser>
        <c:ser>
          <c:idx val="2"/>
          <c:order val="2"/>
          <c:tx>
            <c:strRef>
              <c:f>'K2.1.4.1 Nezamestnanosť ÚPSVR'!$P$43</c:f>
              <c:strCache>
                <c:ptCount val="1"/>
                <c:pt idx="0">
                  <c:v>PDU</c:v>
                </c:pt>
              </c:strCache>
            </c:strRef>
          </c:tx>
          <c:spPr>
            <a:ln w="19050">
              <a:noFill/>
            </a:ln>
          </c:spPr>
          <c:marker>
            <c:symbol val="circle"/>
            <c:size val="6"/>
            <c:spPr>
              <a:solidFill>
                <a:srgbClr val="BFBFBF"/>
              </a:solidFill>
              <a:ln w="19050">
                <a:solidFill>
                  <a:srgbClr val="BFBFBF"/>
                </a:solidFill>
              </a:ln>
            </c:spPr>
          </c:marker>
          <c:dLbls>
            <c:delete val="1"/>
          </c:dLbls>
          <c:cat>
            <c:strRef>
              <c:f>'K2.1.4.1 Nezamestnanosť ÚPSVR'!$M$44:$M$51</c:f>
              <c:strCache>
                <c:ptCount val="8"/>
                <c:pt idx="0">
                  <c:v>Bratislavský</c:v>
                </c:pt>
                <c:pt idx="1">
                  <c:v>Trnavský </c:v>
                </c:pt>
                <c:pt idx="2">
                  <c:v>Trenčiansky </c:v>
                </c:pt>
                <c:pt idx="3">
                  <c:v>Nitriansky </c:v>
                </c:pt>
                <c:pt idx="4">
                  <c:v>Žilinský </c:v>
                </c:pt>
                <c:pt idx="5">
                  <c:v>Banskobystrický </c:v>
                </c:pt>
                <c:pt idx="6">
                  <c:v>Prešovský </c:v>
                </c:pt>
                <c:pt idx="7">
                  <c:v>Košický </c:v>
                </c:pt>
              </c:strCache>
            </c:strRef>
          </c:cat>
          <c:val>
            <c:numRef>
              <c:f>'K2.1.4.1 Nezamestnanosť ÚPSVR'!$P$44:$P$51</c:f>
              <c:numCache>
                <c:formatCode>0.00</c:formatCode>
                <c:ptCount val="8"/>
                <c:pt idx="0">
                  <c:v>2.4874999999999998</c:v>
                </c:pt>
                <c:pt idx="1">
                  <c:v>2.6166666666666663</c:v>
                </c:pt>
                <c:pt idx="2">
                  <c:v>2.749166666666667</c:v>
                </c:pt>
                <c:pt idx="3">
                  <c:v>2.8341666666666665</c:v>
                </c:pt>
                <c:pt idx="4">
                  <c:v>3.0625</c:v>
                </c:pt>
                <c:pt idx="5">
                  <c:v>5.3058333333333332</c:v>
                </c:pt>
                <c:pt idx="6">
                  <c:v>6.0116666666666658</c:v>
                </c:pt>
                <c:pt idx="7">
                  <c:v>4.9725000000000001</c:v>
                </c:pt>
              </c:numCache>
            </c:numRef>
          </c:val>
          <c:smooth val="0"/>
          <c:extLst>
            <c:ext xmlns:c16="http://schemas.microsoft.com/office/drawing/2014/chart" uri="{C3380CC4-5D6E-409C-BE32-E72D297353CC}">
              <c16:uniqueId val="{00000002-6B0B-479F-AA1B-2261654F89BE}"/>
            </c:ext>
          </c:extLst>
        </c:ser>
        <c:dLbls>
          <c:dLblPos val="ctr"/>
          <c:showLegendKey val="0"/>
          <c:showVal val="1"/>
          <c:showCatName val="0"/>
          <c:showSerName val="0"/>
          <c:showPercent val="0"/>
          <c:showBubbleSize val="0"/>
        </c:dLbls>
        <c:marker val="1"/>
        <c:smooth val="0"/>
        <c:axId val="354963376"/>
        <c:axId val="354150912"/>
      </c:lineChart>
      <c:catAx>
        <c:axId val="354146208"/>
        <c:scaling>
          <c:orientation val="minMax"/>
        </c:scaling>
        <c:delete val="0"/>
        <c:axPos val="b"/>
        <c:numFmt formatCode="General" sourceLinked="0"/>
        <c:majorTickMark val="out"/>
        <c:minorTickMark val="none"/>
        <c:tickLblPos val="nextTo"/>
        <c:spPr>
          <a:ln>
            <a:solidFill>
              <a:schemeClr val="bg1">
                <a:lumMod val="85000"/>
              </a:schemeClr>
            </a:solidFill>
          </a:ln>
        </c:spPr>
        <c:txPr>
          <a:bodyPr rot="-2700000"/>
          <a:lstStyle/>
          <a:p>
            <a:pPr>
              <a:defRPr/>
            </a:pPr>
            <a:endParaRPr lang="sk-SK"/>
          </a:p>
        </c:txPr>
        <c:crossAx val="354146600"/>
        <c:crosses val="autoZero"/>
        <c:auto val="1"/>
        <c:lblAlgn val="ctr"/>
        <c:lblOffset val="100"/>
        <c:noMultiLvlLbl val="0"/>
      </c:catAx>
      <c:valAx>
        <c:axId val="354146600"/>
        <c:scaling>
          <c:orientation val="minMax"/>
          <c:max val="50000"/>
          <c:min val="0"/>
        </c:scaling>
        <c:delete val="0"/>
        <c:axPos val="l"/>
        <c:majorGridlines>
          <c:spPr>
            <a:ln>
              <a:solidFill>
                <a:schemeClr val="bg1">
                  <a:lumMod val="85000"/>
                </a:schemeClr>
              </a:solidFill>
            </a:ln>
          </c:spPr>
        </c:majorGridlines>
        <c:numFmt formatCode="#,##0" sourceLinked="1"/>
        <c:majorTickMark val="none"/>
        <c:minorTickMark val="none"/>
        <c:tickLblPos val="nextTo"/>
        <c:spPr>
          <a:noFill/>
          <a:ln>
            <a:noFill/>
          </a:ln>
        </c:spPr>
        <c:crossAx val="354146208"/>
        <c:crosses val="autoZero"/>
        <c:crossBetween val="between"/>
        <c:majorUnit val="10000"/>
      </c:valAx>
      <c:valAx>
        <c:axId val="354150912"/>
        <c:scaling>
          <c:orientation val="minMax"/>
          <c:max val="9"/>
          <c:min val="0"/>
        </c:scaling>
        <c:delete val="0"/>
        <c:axPos val="r"/>
        <c:numFmt formatCode="0\%" sourceLinked="0"/>
        <c:majorTickMark val="out"/>
        <c:minorTickMark val="none"/>
        <c:tickLblPos val="nextTo"/>
        <c:spPr>
          <a:ln>
            <a:noFill/>
          </a:ln>
        </c:spPr>
        <c:crossAx val="354963376"/>
        <c:crosses val="max"/>
        <c:crossBetween val="between"/>
        <c:majorUnit val="1"/>
      </c:valAx>
      <c:catAx>
        <c:axId val="354963376"/>
        <c:scaling>
          <c:orientation val="minMax"/>
        </c:scaling>
        <c:delete val="1"/>
        <c:axPos val="b"/>
        <c:numFmt formatCode="General" sourceLinked="1"/>
        <c:majorTickMark val="out"/>
        <c:minorTickMark val="none"/>
        <c:tickLblPos val="nextTo"/>
        <c:crossAx val="354150912"/>
        <c:crossesAt val="0"/>
        <c:auto val="1"/>
        <c:lblAlgn val="ctr"/>
        <c:lblOffset val="100"/>
        <c:noMultiLvlLbl val="0"/>
      </c:catAx>
    </c:plotArea>
    <c:legend>
      <c:legendPos val="b"/>
      <c:layout>
        <c:manualLayout>
          <c:xMode val="edge"/>
          <c:yMode val="edge"/>
          <c:x val="0.14215425719973052"/>
          <c:y val="0.1451712546730847"/>
          <c:w val="0.33585204184230594"/>
          <c:h val="0.1737572503193158"/>
        </c:manualLayout>
      </c:layout>
      <c:overlay val="0"/>
      <c:spPr>
        <a:solidFill>
          <a:schemeClr val="bg1"/>
        </a:solidFill>
      </c:spPr>
      <c:txPr>
        <a:bodyPr/>
        <a:lstStyle/>
        <a:p>
          <a:pPr rtl="0">
            <a:defRPr/>
          </a:pPr>
          <a:endParaRPr lang="sk-SK"/>
        </a:p>
      </c:txPr>
    </c:legend>
    <c:plotVisOnly val="1"/>
    <c:dispBlanksAs val="gap"/>
    <c:showDLblsOverMax val="0"/>
  </c:chart>
  <c:spPr>
    <a:ln>
      <a:noFill/>
    </a:ln>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98208856381299E-2"/>
          <c:y val="6.593716643806824E-2"/>
          <c:w val="0.8699331999604154"/>
          <c:h val="0.83833661264939907"/>
        </c:manualLayout>
      </c:layout>
      <c:barChart>
        <c:barDir val="col"/>
        <c:grouping val="clustered"/>
        <c:varyColors val="0"/>
        <c:ser>
          <c:idx val="0"/>
          <c:order val="0"/>
          <c:invertIfNegative val="0"/>
          <c:dPt>
            <c:idx val="0"/>
            <c:invertIfNegative val="0"/>
            <c:bubble3D val="0"/>
            <c:spPr>
              <a:solidFill>
                <a:srgbClr val="757070"/>
              </a:solidFill>
              <a:ln>
                <a:solidFill>
                  <a:schemeClr val="bg1">
                    <a:lumMod val="50000"/>
                  </a:schemeClr>
                </a:solidFill>
              </a:ln>
            </c:spPr>
            <c:extLst>
              <c:ext xmlns:c16="http://schemas.microsoft.com/office/drawing/2014/chart" uri="{C3380CC4-5D6E-409C-BE32-E72D297353CC}">
                <c16:uniqueId val="{00000001-C958-4394-BF45-BB7BA9CFE624}"/>
              </c:ext>
            </c:extLst>
          </c:dPt>
          <c:dPt>
            <c:idx val="1"/>
            <c:invertIfNegative val="0"/>
            <c:bubble3D val="0"/>
            <c:spPr>
              <a:pattFill prst="wdUpDiag">
                <a:fgClr>
                  <a:srgbClr val="B7194A"/>
                </a:fgClr>
                <a:bgClr>
                  <a:schemeClr val="bg1"/>
                </a:bgClr>
              </a:pattFill>
              <a:ln>
                <a:solidFill>
                  <a:srgbClr val="B7194A"/>
                </a:solidFill>
              </a:ln>
            </c:spPr>
            <c:extLst>
              <c:ext xmlns:c16="http://schemas.microsoft.com/office/drawing/2014/chart" uri="{C3380CC4-5D6E-409C-BE32-E72D297353CC}">
                <c16:uniqueId val="{00000003-C958-4394-BF45-BB7BA9CFE624}"/>
              </c:ext>
            </c:extLst>
          </c:dPt>
          <c:dPt>
            <c:idx val="2"/>
            <c:invertIfNegative val="0"/>
            <c:bubble3D val="0"/>
            <c:spPr>
              <a:pattFill prst="narHorz">
                <a:fgClr>
                  <a:srgbClr val="B7194A"/>
                </a:fgClr>
                <a:bgClr>
                  <a:schemeClr val="bg1"/>
                </a:bgClr>
              </a:pattFill>
              <a:ln>
                <a:solidFill>
                  <a:srgbClr val="B7194A"/>
                </a:solidFill>
              </a:ln>
            </c:spPr>
            <c:extLst>
              <c:ext xmlns:c16="http://schemas.microsoft.com/office/drawing/2014/chart" uri="{C3380CC4-5D6E-409C-BE32-E72D297353CC}">
                <c16:uniqueId val="{00000005-C958-4394-BF45-BB7BA9CFE624}"/>
              </c:ext>
            </c:extLst>
          </c:dPt>
          <c:dPt>
            <c:idx val="3"/>
            <c:invertIfNegative val="0"/>
            <c:bubble3D val="0"/>
            <c:spPr>
              <a:pattFill prst="lgCheck">
                <a:fgClr>
                  <a:srgbClr val="B7194A"/>
                </a:fgClr>
                <a:bgClr>
                  <a:schemeClr val="bg1"/>
                </a:bgClr>
              </a:pattFill>
              <a:ln>
                <a:solidFill>
                  <a:srgbClr val="B7194A"/>
                </a:solidFill>
              </a:ln>
            </c:spPr>
            <c:extLst>
              <c:ext xmlns:c16="http://schemas.microsoft.com/office/drawing/2014/chart" uri="{C3380CC4-5D6E-409C-BE32-E72D297353CC}">
                <c16:uniqueId val="{00000007-C958-4394-BF45-BB7BA9CFE624}"/>
              </c:ext>
            </c:extLst>
          </c:dPt>
          <c:dPt>
            <c:idx val="4"/>
            <c:invertIfNegative val="0"/>
            <c:bubble3D val="0"/>
            <c:spPr>
              <a:pattFill prst="dkVert">
                <a:fgClr>
                  <a:schemeClr val="tx1">
                    <a:lumMod val="65000"/>
                    <a:lumOff val="35000"/>
                  </a:schemeClr>
                </a:fgClr>
                <a:bgClr>
                  <a:schemeClr val="bg1"/>
                </a:bgClr>
              </a:pattFill>
              <a:ln>
                <a:solidFill>
                  <a:srgbClr val="757070"/>
                </a:solidFill>
              </a:ln>
            </c:spPr>
            <c:extLst>
              <c:ext xmlns:c16="http://schemas.microsoft.com/office/drawing/2014/chart" uri="{C3380CC4-5D6E-409C-BE32-E72D297353CC}">
                <c16:uniqueId val="{00000009-C958-4394-BF45-BB7BA9CFE624}"/>
              </c:ext>
            </c:extLst>
          </c:dPt>
          <c:dPt>
            <c:idx val="5"/>
            <c:invertIfNegative val="0"/>
            <c:bubble3D val="0"/>
            <c:spPr>
              <a:pattFill prst="pct90">
                <a:fgClr>
                  <a:srgbClr val="E85E86"/>
                </a:fgClr>
                <a:bgClr>
                  <a:schemeClr val="bg1"/>
                </a:bgClr>
              </a:pattFill>
              <a:ln>
                <a:solidFill>
                  <a:srgbClr val="E85E86"/>
                </a:solidFill>
              </a:ln>
            </c:spPr>
            <c:extLst>
              <c:ext xmlns:c16="http://schemas.microsoft.com/office/drawing/2014/chart" uri="{C3380CC4-5D6E-409C-BE32-E72D297353CC}">
                <c16:uniqueId val="{0000000B-C958-4394-BF45-BB7BA9CFE624}"/>
              </c:ext>
            </c:extLst>
          </c:dPt>
          <c:dPt>
            <c:idx val="6"/>
            <c:invertIfNegative val="0"/>
            <c:bubble3D val="0"/>
            <c:spPr>
              <a:solidFill>
                <a:srgbClr val="B7194A"/>
              </a:solidFill>
              <a:ln>
                <a:solidFill>
                  <a:srgbClr val="A50021"/>
                </a:solidFill>
              </a:ln>
            </c:spPr>
            <c:extLst>
              <c:ext xmlns:c16="http://schemas.microsoft.com/office/drawing/2014/chart" uri="{C3380CC4-5D6E-409C-BE32-E72D297353CC}">
                <c16:uniqueId val="{0000000D-C958-4394-BF45-BB7BA9CFE624}"/>
              </c:ext>
            </c:extLst>
          </c:dPt>
          <c:dPt>
            <c:idx val="7"/>
            <c:invertIfNegative val="0"/>
            <c:bubble3D val="0"/>
            <c:spPr>
              <a:pattFill prst="lgConfetti">
                <a:fgClr>
                  <a:srgbClr val="E85E86"/>
                </a:fgClr>
                <a:bgClr>
                  <a:schemeClr val="bg1"/>
                </a:bgClr>
              </a:pattFill>
              <a:ln>
                <a:solidFill>
                  <a:srgbClr val="E85E86"/>
                </a:solidFill>
              </a:ln>
            </c:spPr>
            <c:extLst>
              <c:ext xmlns:c16="http://schemas.microsoft.com/office/drawing/2014/chart" uri="{C3380CC4-5D6E-409C-BE32-E72D297353CC}">
                <c16:uniqueId val="{0000000F-C958-4394-BF45-BB7BA9CFE624}"/>
              </c:ext>
            </c:extLst>
          </c:dPt>
          <c:dPt>
            <c:idx val="8"/>
            <c:invertIfNegative val="0"/>
            <c:bubble3D val="0"/>
            <c:spPr>
              <a:pattFill prst="smGrid">
                <a:fgClr>
                  <a:srgbClr val="E02C64"/>
                </a:fgClr>
                <a:bgClr>
                  <a:schemeClr val="bg1"/>
                </a:bgClr>
              </a:pattFill>
              <a:ln>
                <a:solidFill>
                  <a:srgbClr val="E85E86"/>
                </a:solidFill>
              </a:ln>
            </c:spPr>
            <c:extLst>
              <c:ext xmlns:c16="http://schemas.microsoft.com/office/drawing/2014/chart" uri="{C3380CC4-5D6E-409C-BE32-E72D297353CC}">
                <c16:uniqueId val="{00000011-C958-4394-BF45-BB7BA9CFE624}"/>
              </c:ext>
            </c:extLst>
          </c:dPt>
          <c:dPt>
            <c:idx val="10"/>
            <c:invertIfNegative val="0"/>
            <c:bubble3D val="0"/>
            <c:spPr>
              <a:solidFill>
                <a:srgbClr val="E02C64"/>
              </a:solidFill>
              <a:ln>
                <a:solidFill>
                  <a:srgbClr val="E02C64"/>
                </a:solidFill>
              </a:ln>
            </c:spPr>
            <c:extLst>
              <c:ext xmlns:c16="http://schemas.microsoft.com/office/drawing/2014/chart" uri="{C3380CC4-5D6E-409C-BE32-E72D297353CC}">
                <c16:uniqueId val="{00000013-C958-4394-BF45-BB7BA9CFE624}"/>
              </c:ext>
            </c:extLst>
          </c:dPt>
          <c:dLbls>
            <c:dLbl>
              <c:idx val="0"/>
              <c:layout>
                <c:manualLayout>
                  <c:x val="2.0705354812340006E-3"/>
                  <c:y val="-3.460559897288006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958-4394-BF45-BB7BA9CFE624}"/>
                </c:ext>
              </c:extLst>
            </c:dLbl>
            <c:dLbl>
              <c:idx val="1"/>
              <c:layout>
                <c:manualLayout>
                  <c:x val="-2.8387530550588028E-2"/>
                  <c:y val="-1.116123459499682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958-4394-BF45-BB7BA9CFE624}"/>
                </c:ext>
              </c:extLst>
            </c:dLbl>
            <c:dLbl>
              <c:idx val="2"/>
              <c:layout>
                <c:manualLayout>
                  <c:x val="2.4236677530727916E-3"/>
                  <c:y val="-1.472509109050738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958-4394-BF45-BB7BA9CFE624}"/>
                </c:ext>
              </c:extLst>
            </c:dLbl>
            <c:dLbl>
              <c:idx val="3"/>
              <c:layout>
                <c:manualLayout>
                  <c:x val="1.3497934926167476E-2"/>
                  <c:y val="-2.444091645138284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958-4394-BF45-BB7BA9CFE624}"/>
                </c:ext>
              </c:extLst>
            </c:dLbl>
            <c:dLbl>
              <c:idx val="4"/>
              <c:layout>
                <c:manualLayout>
                  <c:x val="5.0121631731950755E-3"/>
                  <c:y val="-7.06179638481723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958-4394-BF45-BB7BA9CFE624}"/>
                </c:ext>
              </c:extLst>
            </c:dLbl>
            <c:dLbl>
              <c:idx val="5"/>
              <c:layout>
                <c:manualLayout>
                  <c:x val="9.7562979738587564E-3"/>
                  <c:y val="-5.5334526157200581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958-4394-BF45-BB7BA9CFE624}"/>
                </c:ext>
              </c:extLst>
            </c:dLbl>
            <c:dLbl>
              <c:idx val="6"/>
              <c:layout>
                <c:manualLayout>
                  <c:x val="-7.5918757291951419E-17"/>
                  <c:y val="-4.718945314483655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958-4394-BF45-BB7BA9CFE624}"/>
                </c:ext>
              </c:extLst>
            </c:dLbl>
            <c:dLbl>
              <c:idx val="7"/>
              <c:layout>
                <c:manualLayout>
                  <c:x val="-4.1410709624681149E-3"/>
                  <c:y val="-5.662734377380373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958-4394-BF45-BB7BA9CFE624}"/>
                </c:ext>
              </c:extLst>
            </c:dLbl>
            <c:dLbl>
              <c:idx val="8"/>
              <c:layout>
                <c:manualLayout>
                  <c:x val="-2.0705354812340197E-3"/>
                  <c:y val="-5.977330731679283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958-4394-BF45-BB7BA9CFE624}"/>
                </c:ext>
              </c:extLst>
            </c:dLbl>
            <c:dLbl>
              <c:idx val="9"/>
              <c:layout>
                <c:manualLayout>
                  <c:x val="-2.0705354812341715E-3"/>
                  <c:y val="-7.550312503173843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D51-4A79-B5F3-2A468B10CDC7}"/>
                </c:ext>
              </c:extLst>
            </c:dLbl>
            <c:dLbl>
              <c:idx val="10"/>
              <c:layout>
                <c:manualLayout>
                  <c:x val="8.1854625910485375E-3"/>
                  <c:y val="-7.879152393198883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958-4394-BF45-BB7BA9CFE624}"/>
                </c:ext>
              </c:extLst>
            </c:dLbl>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'K2.1.4.1 Štruktúra VPM - ÚPSVR'!$O$6:$Y$6</c:f>
              <c:strCache>
                <c:ptCount val="11"/>
                <c:pt idx="0">
                  <c:v>st. 10</c:v>
                </c:pt>
                <c:pt idx="1">
                  <c:v>st. 11</c:v>
                </c:pt>
                <c:pt idx="2">
                  <c:v>st. 12</c:v>
                </c:pt>
                <c:pt idx="3">
                  <c:v>st. 13</c:v>
                </c:pt>
                <c:pt idx="4">
                  <c:v>st. 14</c:v>
                </c:pt>
                <c:pt idx="5">
                  <c:v>st. 15</c:v>
                </c:pt>
                <c:pt idx="6">
                  <c:v>st. 16</c:v>
                </c:pt>
                <c:pt idx="7">
                  <c:v>st. 17</c:v>
                </c:pt>
                <c:pt idx="8">
                  <c:v>st. 18</c:v>
                </c:pt>
                <c:pt idx="9">
                  <c:v>st. 19</c:v>
                </c:pt>
                <c:pt idx="10">
                  <c:v>nezistené</c:v>
                </c:pt>
              </c:strCache>
            </c:strRef>
          </c:cat>
          <c:val>
            <c:numRef>
              <c:f>'K2.1.4.1 Štruktúra VPM - ÚPSVR'!$O$7:$Y$7</c:f>
              <c:numCache>
                <c:formatCode>0.00</c:formatCode>
                <c:ptCount val="11"/>
                <c:pt idx="0">
                  <c:v>3.91</c:v>
                </c:pt>
                <c:pt idx="1">
                  <c:v>38.26</c:v>
                </c:pt>
                <c:pt idx="2">
                  <c:v>26.11</c:v>
                </c:pt>
                <c:pt idx="3">
                  <c:v>19.79</c:v>
                </c:pt>
                <c:pt idx="4">
                  <c:v>7.12</c:v>
                </c:pt>
                <c:pt idx="5">
                  <c:v>1.1599999999999999</c:v>
                </c:pt>
                <c:pt idx="6">
                  <c:v>0.4</c:v>
                </c:pt>
                <c:pt idx="7">
                  <c:v>1.08</c:v>
                </c:pt>
                <c:pt idx="8">
                  <c:v>2.06</c:v>
                </c:pt>
                <c:pt idx="9">
                  <c:v>0.05</c:v>
                </c:pt>
                <c:pt idx="10">
                  <c:v>0.04</c:v>
                </c:pt>
              </c:numCache>
            </c:numRef>
          </c:val>
          <c:extLst>
            <c:ext xmlns:c16="http://schemas.microsoft.com/office/drawing/2014/chart" uri="{C3380CC4-5D6E-409C-BE32-E72D297353CC}">
              <c16:uniqueId val="{00000014-C958-4394-BF45-BB7BA9CFE624}"/>
            </c:ext>
          </c:extLst>
        </c:ser>
        <c:dLbls>
          <c:showLegendKey val="0"/>
          <c:showVal val="0"/>
          <c:showCatName val="0"/>
          <c:showSerName val="0"/>
          <c:showPercent val="0"/>
          <c:showBubbleSize val="0"/>
        </c:dLbls>
        <c:gapWidth val="100"/>
        <c:axId val="631257896"/>
        <c:axId val="631258552"/>
      </c:barChart>
      <c:valAx>
        <c:axId val="631258552"/>
        <c:scaling>
          <c:orientation val="minMax"/>
        </c:scaling>
        <c:delete val="0"/>
        <c:axPos val="l"/>
        <c:majorGridlines/>
        <c:numFmt formatCode="0.00" sourceLinked="1"/>
        <c:majorTickMark val="out"/>
        <c:minorTickMark val="none"/>
        <c:tickLblPos val="nextTo"/>
        <c:crossAx val="631257896"/>
        <c:crosses val="autoZero"/>
        <c:crossBetween val="between"/>
      </c:valAx>
      <c:catAx>
        <c:axId val="631257896"/>
        <c:scaling>
          <c:orientation val="minMax"/>
        </c:scaling>
        <c:delete val="0"/>
        <c:axPos val="b"/>
        <c:numFmt formatCode="General" sourceLinked="1"/>
        <c:majorTickMark val="out"/>
        <c:minorTickMark val="none"/>
        <c:tickLblPos val="nextTo"/>
        <c:crossAx val="631258552"/>
        <c:crosses val="autoZero"/>
        <c:auto val="1"/>
        <c:lblAlgn val="ctr"/>
        <c:lblOffset val="100"/>
        <c:noMultiLvlLbl val="0"/>
      </c:catAx>
    </c:plotArea>
    <c:plotVisOnly val="1"/>
    <c:dispBlanksAs val="zero"/>
    <c:showDLblsOverMax val="0"/>
  </c:chart>
  <c:spPr>
    <a:ln>
      <a:noFill/>
    </a:ln>
  </c:spPr>
  <c:txPr>
    <a:bodyPr/>
    <a:lstStyle/>
    <a:p>
      <a:pPr>
        <a:defRPr sz="1050" baseline="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58801049868769"/>
          <c:y val="6.3156714678184317E-2"/>
          <c:w val="0.82851678740157475"/>
          <c:h val="0.83466374660575759"/>
        </c:manualLayout>
      </c:layout>
      <c:barChart>
        <c:barDir val="col"/>
        <c:grouping val="clustered"/>
        <c:varyColors val="0"/>
        <c:ser>
          <c:idx val="0"/>
          <c:order val="0"/>
          <c:invertIfNegative val="0"/>
          <c:dPt>
            <c:idx val="0"/>
            <c:invertIfNegative val="0"/>
            <c:bubble3D val="0"/>
            <c:spPr>
              <a:solidFill>
                <a:schemeClr val="tx1"/>
              </a:solidFill>
              <a:ln>
                <a:solidFill>
                  <a:schemeClr val="tx1"/>
                </a:solidFill>
              </a:ln>
            </c:spPr>
            <c:extLst>
              <c:ext xmlns:c16="http://schemas.microsoft.com/office/drawing/2014/chart" uri="{C3380CC4-5D6E-409C-BE32-E72D297353CC}">
                <c16:uniqueId val="{00000001-6B21-4A1C-A4E2-99314E876891}"/>
              </c:ext>
            </c:extLst>
          </c:dPt>
          <c:dPt>
            <c:idx val="1"/>
            <c:invertIfNegative val="0"/>
            <c:bubble3D val="0"/>
            <c:spPr>
              <a:solidFill>
                <a:srgbClr val="B7194A"/>
              </a:solidFill>
              <a:ln>
                <a:solidFill>
                  <a:srgbClr val="B7194A"/>
                </a:solidFill>
              </a:ln>
            </c:spPr>
            <c:extLst>
              <c:ext xmlns:c16="http://schemas.microsoft.com/office/drawing/2014/chart" uri="{C3380CC4-5D6E-409C-BE32-E72D297353CC}">
                <c16:uniqueId val="{00000003-6B21-4A1C-A4E2-99314E876891}"/>
              </c:ext>
            </c:extLst>
          </c:dPt>
          <c:dPt>
            <c:idx val="2"/>
            <c:invertIfNegative val="0"/>
            <c:bubble3D val="0"/>
            <c:spPr>
              <a:pattFill prst="dkDnDiag">
                <a:fgClr>
                  <a:srgbClr val="E85E86"/>
                </a:fgClr>
                <a:bgClr>
                  <a:sysClr val="window" lastClr="FFFFFF"/>
                </a:bgClr>
              </a:pattFill>
              <a:ln>
                <a:solidFill>
                  <a:srgbClr val="E85E86"/>
                </a:solidFill>
              </a:ln>
            </c:spPr>
            <c:extLst>
              <c:ext xmlns:c16="http://schemas.microsoft.com/office/drawing/2014/chart" uri="{C3380CC4-5D6E-409C-BE32-E72D297353CC}">
                <c16:uniqueId val="{00000005-6B21-4A1C-A4E2-99314E876891}"/>
              </c:ext>
            </c:extLst>
          </c:dPt>
          <c:dPt>
            <c:idx val="3"/>
            <c:invertIfNegative val="0"/>
            <c:bubble3D val="0"/>
            <c:spPr>
              <a:pattFill prst="lgCheck">
                <a:fgClr>
                  <a:srgbClr val="B7194A"/>
                </a:fgClr>
                <a:bgClr>
                  <a:sysClr val="window" lastClr="FFFFFF"/>
                </a:bgClr>
              </a:pattFill>
              <a:ln>
                <a:solidFill>
                  <a:srgbClr val="B7194A"/>
                </a:solidFill>
              </a:ln>
            </c:spPr>
            <c:extLst>
              <c:ext xmlns:c16="http://schemas.microsoft.com/office/drawing/2014/chart" uri="{C3380CC4-5D6E-409C-BE32-E72D297353CC}">
                <c16:uniqueId val="{00000007-6B21-4A1C-A4E2-99314E876891}"/>
              </c:ext>
            </c:extLst>
          </c:dPt>
          <c:dPt>
            <c:idx val="4"/>
            <c:invertIfNegative val="0"/>
            <c:bubble3D val="0"/>
            <c:spPr>
              <a:pattFill prst="pct80">
                <a:fgClr>
                  <a:sysClr val="windowText" lastClr="000000">
                    <a:lumMod val="65000"/>
                    <a:lumOff val="35000"/>
                  </a:sysClr>
                </a:fgClr>
                <a:bgClr>
                  <a:sysClr val="window" lastClr="FFFFFF"/>
                </a:bgClr>
              </a:pattFill>
              <a:ln>
                <a:solidFill>
                  <a:sysClr val="windowText" lastClr="000000">
                    <a:lumMod val="75000"/>
                    <a:lumOff val="25000"/>
                  </a:sysClr>
                </a:solidFill>
              </a:ln>
            </c:spPr>
            <c:extLst>
              <c:ext xmlns:c16="http://schemas.microsoft.com/office/drawing/2014/chart" uri="{C3380CC4-5D6E-409C-BE32-E72D297353CC}">
                <c16:uniqueId val="{00000009-6B21-4A1C-A4E2-99314E876891}"/>
              </c:ext>
            </c:extLst>
          </c:dPt>
          <c:dPt>
            <c:idx val="5"/>
            <c:invertIfNegative val="0"/>
            <c:bubble3D val="0"/>
            <c:spPr>
              <a:solidFill>
                <a:srgbClr val="E85E86"/>
              </a:solidFill>
              <a:ln>
                <a:solidFill>
                  <a:srgbClr val="E85E86"/>
                </a:solidFill>
              </a:ln>
            </c:spPr>
            <c:extLst>
              <c:ext xmlns:c16="http://schemas.microsoft.com/office/drawing/2014/chart" uri="{C3380CC4-5D6E-409C-BE32-E72D297353CC}">
                <c16:uniqueId val="{0000000B-6B21-4A1C-A4E2-99314E876891}"/>
              </c:ext>
            </c:extLst>
          </c:dPt>
          <c:dPt>
            <c:idx val="6"/>
            <c:invertIfNegative val="0"/>
            <c:bubble3D val="0"/>
            <c:spPr>
              <a:solidFill>
                <a:sysClr val="windowText" lastClr="000000">
                  <a:lumMod val="65000"/>
                  <a:lumOff val="35000"/>
                </a:sysClr>
              </a:solidFill>
              <a:ln>
                <a:solidFill>
                  <a:sysClr val="windowText" lastClr="000000">
                    <a:lumMod val="65000"/>
                    <a:lumOff val="35000"/>
                  </a:sysClr>
                </a:solidFill>
              </a:ln>
            </c:spPr>
            <c:extLst>
              <c:ext xmlns:c16="http://schemas.microsoft.com/office/drawing/2014/chart" uri="{C3380CC4-5D6E-409C-BE32-E72D297353CC}">
                <c16:uniqueId val="{0000000D-6B21-4A1C-A4E2-99314E876891}"/>
              </c:ext>
            </c:extLst>
          </c:dPt>
          <c:dPt>
            <c:idx val="7"/>
            <c:invertIfNegative val="0"/>
            <c:bubble3D val="0"/>
            <c:spPr>
              <a:pattFill prst="lgConfetti">
                <a:fgClr>
                  <a:srgbClr val="B7194A"/>
                </a:fgClr>
                <a:bgClr>
                  <a:sysClr val="window" lastClr="FFFFFF"/>
                </a:bgClr>
              </a:pattFill>
              <a:ln>
                <a:solidFill>
                  <a:srgbClr val="B7194A"/>
                </a:solidFill>
              </a:ln>
            </c:spPr>
            <c:extLst>
              <c:ext xmlns:c16="http://schemas.microsoft.com/office/drawing/2014/chart" uri="{C3380CC4-5D6E-409C-BE32-E72D297353CC}">
                <c16:uniqueId val="{0000000F-6B21-4A1C-A4E2-99314E876891}"/>
              </c:ext>
            </c:extLst>
          </c:dPt>
          <c:dPt>
            <c:idx val="8"/>
            <c:invertIfNegative val="0"/>
            <c:bubble3D val="0"/>
            <c:spPr>
              <a:pattFill prst="horzBrick">
                <a:fgClr>
                  <a:sysClr val="windowText" lastClr="000000">
                    <a:lumMod val="65000"/>
                    <a:lumOff val="35000"/>
                  </a:sysClr>
                </a:fgClr>
                <a:bgClr>
                  <a:sysClr val="window" lastClr="FFFFFF"/>
                </a:bgClr>
              </a:pattFill>
              <a:ln w="15875">
                <a:solidFill>
                  <a:sysClr val="windowText" lastClr="000000">
                    <a:lumMod val="65000"/>
                    <a:lumOff val="35000"/>
                  </a:sysClr>
                </a:solidFill>
              </a:ln>
            </c:spPr>
            <c:extLst>
              <c:ext xmlns:c16="http://schemas.microsoft.com/office/drawing/2014/chart" uri="{C3380CC4-5D6E-409C-BE32-E72D297353CC}">
                <c16:uniqueId val="{00000011-6B21-4A1C-A4E2-99314E876891}"/>
              </c:ext>
            </c:extLst>
          </c:dPt>
          <c:dPt>
            <c:idx val="9"/>
            <c:invertIfNegative val="0"/>
            <c:bubble3D val="0"/>
            <c:spPr>
              <a:pattFill prst="dkVert">
                <a:fgClr>
                  <a:srgbClr val="E02C64"/>
                </a:fgClr>
                <a:bgClr>
                  <a:sysClr val="window" lastClr="FFFFFF"/>
                </a:bgClr>
              </a:pattFill>
              <a:ln>
                <a:solidFill>
                  <a:srgbClr val="E02C64"/>
                </a:solidFill>
              </a:ln>
            </c:spPr>
            <c:extLst>
              <c:ext xmlns:c16="http://schemas.microsoft.com/office/drawing/2014/chart" uri="{C3380CC4-5D6E-409C-BE32-E72D297353CC}">
                <c16:uniqueId val="{00000013-6B21-4A1C-A4E2-99314E876891}"/>
              </c:ext>
            </c:extLst>
          </c:dPt>
          <c:dLbls>
            <c:dLbl>
              <c:idx val="0"/>
              <c:layout>
                <c:manualLayout>
                  <c:x val="-4.6311811023622045E-3"/>
                  <c:y val="-0.1630141670485605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B21-4A1C-A4E2-99314E876891}"/>
                </c:ext>
              </c:extLst>
            </c:dLbl>
            <c:dLbl>
              <c:idx val="1"/>
              <c:layout>
                <c:manualLayout>
                  <c:x val="-1.6920524934383202E-3"/>
                  <c:y val="-0.1477591315617525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B21-4A1C-A4E2-99314E876891}"/>
                </c:ext>
              </c:extLst>
            </c:dLbl>
            <c:dLbl>
              <c:idx val="2"/>
              <c:layout>
                <c:manualLayout>
                  <c:x val="-1.7474855643044619E-3"/>
                  <c:y val="-8.987794564427646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B21-4A1C-A4E2-99314E876891}"/>
                </c:ext>
              </c:extLst>
            </c:dLbl>
            <c:dLbl>
              <c:idx val="3"/>
              <c:layout>
                <c:manualLayout>
                  <c:x val="-9.9940787401574804E-3"/>
                  <c:y val="-5.1005221117687974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B21-4A1C-A4E2-99314E876891}"/>
                </c:ext>
              </c:extLst>
            </c:dLbl>
            <c:dLbl>
              <c:idx val="4"/>
              <c:layout>
                <c:manualLayout>
                  <c:x val="-1.4755779527559056E-2"/>
                  <c:y val="-0.1008572558338285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B21-4A1C-A4E2-99314E876891}"/>
                </c:ext>
              </c:extLst>
            </c:dLbl>
            <c:dLbl>
              <c:idx val="5"/>
              <c:layout>
                <c:manualLayout>
                  <c:x val="-1.5591811023622046E-3"/>
                  <c:y val="-8.898250824726466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B21-4A1C-A4E2-99314E876891}"/>
                </c:ext>
              </c:extLst>
            </c:dLbl>
            <c:dLbl>
              <c:idx val="6"/>
              <c:layout>
                <c:manualLayout>
                  <c:x val="-8.3441889763780312E-3"/>
                  <c:y val="-3.6296876194639664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6B21-4A1C-A4E2-99314E876891}"/>
                </c:ext>
              </c:extLst>
            </c:dLbl>
            <c:dLbl>
              <c:idx val="7"/>
              <c:layout>
                <c:manualLayout>
                  <c:x val="-1.4973312335958083E-2"/>
                  <c:y val="-4.665022451603472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6B21-4A1C-A4E2-99314E876891}"/>
                </c:ext>
              </c:extLst>
            </c:dLbl>
            <c:dLbl>
              <c:idx val="8"/>
              <c:layout>
                <c:manualLayout>
                  <c:x val="8.8424146981611648E-4"/>
                  <c:y val="-1.372589671558816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6B21-4A1C-A4E2-99314E876891}"/>
                </c:ext>
              </c:extLst>
            </c:dLbl>
            <c:dLbl>
              <c:idx val="9"/>
              <c:layout>
                <c:manualLayout>
                  <c:x val="1.3250183727032557E-3"/>
                  <c:y val="-3.119982513406935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6B21-4A1C-A4E2-99314E876891}"/>
                </c:ext>
              </c:extLst>
            </c:dLbl>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'K2.1.4.1 Štruktúra VPM - ÚPSVR'!$N$40:$W$40</c:f>
              <c:strCache>
                <c:ptCount val="10"/>
                <c:pt idx="0">
                  <c:v>ISCO 0</c:v>
                </c:pt>
                <c:pt idx="1">
                  <c:v>ISCO 1</c:v>
                </c:pt>
                <c:pt idx="2">
                  <c:v>ISCO 2</c:v>
                </c:pt>
                <c:pt idx="3">
                  <c:v>ISCO 3</c:v>
                </c:pt>
                <c:pt idx="4">
                  <c:v>ISCO 4</c:v>
                </c:pt>
                <c:pt idx="5">
                  <c:v>ISCO 5</c:v>
                </c:pt>
                <c:pt idx="6">
                  <c:v>ISCO 6</c:v>
                </c:pt>
                <c:pt idx="7">
                  <c:v>ISCO 7</c:v>
                </c:pt>
                <c:pt idx="8">
                  <c:v>ISCO 8</c:v>
                </c:pt>
                <c:pt idx="9">
                  <c:v>ISCO 9</c:v>
                </c:pt>
              </c:strCache>
            </c:strRef>
          </c:cat>
          <c:val>
            <c:numRef>
              <c:f>'K2.1.4.1 Štruktúra VPM - ÚPSVR'!$N$41:$W$41</c:f>
              <c:numCache>
                <c:formatCode>0.00</c:formatCode>
                <c:ptCount val="10"/>
                <c:pt idx="0">
                  <c:v>0</c:v>
                </c:pt>
                <c:pt idx="1">
                  <c:v>0.47</c:v>
                </c:pt>
                <c:pt idx="2">
                  <c:v>4.2699999999999996</c:v>
                </c:pt>
                <c:pt idx="3">
                  <c:v>2.44</c:v>
                </c:pt>
                <c:pt idx="4">
                  <c:v>2.96</c:v>
                </c:pt>
                <c:pt idx="5">
                  <c:v>7.73</c:v>
                </c:pt>
                <c:pt idx="6">
                  <c:v>0.53</c:v>
                </c:pt>
                <c:pt idx="7">
                  <c:v>18.989999999999998</c:v>
                </c:pt>
                <c:pt idx="8">
                  <c:v>51.12</c:v>
                </c:pt>
                <c:pt idx="9">
                  <c:v>11.5</c:v>
                </c:pt>
              </c:numCache>
            </c:numRef>
          </c:val>
          <c:extLst>
            <c:ext xmlns:c16="http://schemas.microsoft.com/office/drawing/2014/chart" uri="{C3380CC4-5D6E-409C-BE32-E72D297353CC}">
              <c16:uniqueId val="{00000014-6B21-4A1C-A4E2-99314E876891}"/>
            </c:ext>
          </c:extLst>
        </c:ser>
        <c:dLbls>
          <c:showLegendKey val="0"/>
          <c:showVal val="0"/>
          <c:showCatName val="0"/>
          <c:showSerName val="0"/>
          <c:showPercent val="0"/>
          <c:showBubbleSize val="0"/>
        </c:dLbls>
        <c:gapWidth val="100"/>
        <c:axId val="409633480"/>
        <c:axId val="409630856"/>
      </c:barChart>
      <c:valAx>
        <c:axId val="409630856"/>
        <c:scaling>
          <c:orientation val="minMax"/>
        </c:scaling>
        <c:delete val="0"/>
        <c:axPos val="l"/>
        <c:majorGridlines/>
        <c:numFmt formatCode="0.00" sourceLinked="1"/>
        <c:majorTickMark val="out"/>
        <c:minorTickMark val="none"/>
        <c:tickLblPos val="nextTo"/>
        <c:crossAx val="409633480"/>
        <c:crosses val="autoZero"/>
        <c:crossBetween val="between"/>
      </c:valAx>
      <c:catAx>
        <c:axId val="409633480"/>
        <c:scaling>
          <c:orientation val="minMax"/>
        </c:scaling>
        <c:delete val="0"/>
        <c:axPos val="b"/>
        <c:numFmt formatCode="General" sourceLinked="1"/>
        <c:majorTickMark val="out"/>
        <c:minorTickMark val="none"/>
        <c:tickLblPos val="nextTo"/>
        <c:crossAx val="409630856"/>
        <c:crosses val="autoZero"/>
        <c:auto val="1"/>
        <c:lblAlgn val="ctr"/>
        <c:lblOffset val="100"/>
        <c:noMultiLvlLbl val="0"/>
      </c:catAx>
    </c:plotArea>
    <c:plotVisOnly val="1"/>
    <c:dispBlanksAs val="zero"/>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18197573656837"/>
          <c:y val="4.6979865771811416E-2"/>
          <c:w val="0.83015597920277295"/>
          <c:h val="0.70134228187919467"/>
        </c:manualLayout>
      </c:layout>
      <c:lineChart>
        <c:grouping val="standard"/>
        <c:varyColors val="0"/>
        <c:ser>
          <c:idx val="0"/>
          <c:order val="0"/>
          <c:tx>
            <c:strRef>
              <c:f>'K2.2.1 Mzdy'!$L$27</c:f>
              <c:strCache>
                <c:ptCount val="1"/>
                <c:pt idx="0">
                  <c:v>Priemerná mesačná mzda nominálna</c:v>
                </c:pt>
              </c:strCache>
            </c:strRef>
          </c:tx>
          <c:spPr>
            <a:ln w="25400">
              <a:solidFill>
                <a:srgbClr val="B7194A"/>
              </a:solidFill>
            </a:ln>
          </c:spPr>
          <c:marker>
            <c:symbol val="triangle"/>
            <c:size val="8"/>
            <c:spPr>
              <a:solidFill>
                <a:srgbClr val="B7194A"/>
              </a:solidFill>
              <a:ln>
                <a:solidFill>
                  <a:srgbClr val="B7194A"/>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'K2.2.1 Mzdy'!$M$26:$AC$26</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strCache>
            </c:strRef>
          </c:cat>
          <c:val>
            <c:numRef>
              <c:f>'K2.2.1 Mzdy'!$M$27:$AC$27</c:f>
              <c:numCache>
                <c:formatCode>General</c:formatCode>
                <c:ptCount val="17"/>
                <c:pt idx="0">
                  <c:v>108.1</c:v>
                </c:pt>
                <c:pt idx="1">
                  <c:v>103</c:v>
                </c:pt>
                <c:pt idx="2">
                  <c:v>103.2</c:v>
                </c:pt>
                <c:pt idx="3">
                  <c:v>102.2</c:v>
                </c:pt>
                <c:pt idx="4">
                  <c:v>102.4</c:v>
                </c:pt>
                <c:pt idx="5">
                  <c:v>102.4</c:v>
                </c:pt>
                <c:pt idx="6">
                  <c:v>104.1</c:v>
                </c:pt>
                <c:pt idx="7">
                  <c:v>102.9</c:v>
                </c:pt>
                <c:pt idx="8">
                  <c:v>103.3</c:v>
                </c:pt>
                <c:pt idx="9">
                  <c:v>104.6</c:v>
                </c:pt>
                <c:pt idx="10">
                  <c:v>106.2</c:v>
                </c:pt>
                <c:pt idx="11">
                  <c:v>107.8</c:v>
                </c:pt>
                <c:pt idx="12">
                  <c:v>103.8</c:v>
                </c:pt>
                <c:pt idx="13">
                  <c:v>106.9</c:v>
                </c:pt>
                <c:pt idx="14">
                  <c:v>107.7</c:v>
                </c:pt>
                <c:pt idx="15" formatCode="0.0">
                  <c:v>109.7</c:v>
                </c:pt>
                <c:pt idx="16" formatCode="0.0">
                  <c:v>106.6</c:v>
                </c:pt>
              </c:numCache>
            </c:numRef>
          </c:val>
          <c:smooth val="0"/>
          <c:extLst>
            <c:ext xmlns:c16="http://schemas.microsoft.com/office/drawing/2014/chart" uri="{C3380CC4-5D6E-409C-BE32-E72D297353CC}">
              <c16:uniqueId val="{00000010-E7FB-4E61-8968-45B80DC2EF88}"/>
            </c:ext>
          </c:extLst>
        </c:ser>
        <c:ser>
          <c:idx val="1"/>
          <c:order val="1"/>
          <c:tx>
            <c:strRef>
              <c:f>'K2.2.1 Mzdy'!$L$28</c:f>
              <c:strCache>
                <c:ptCount val="1"/>
                <c:pt idx="0">
                  <c:v>Priemerná mesačná mzda reálna</c:v>
                </c:pt>
              </c:strCache>
            </c:strRef>
          </c:tx>
          <c:spPr>
            <a:ln w="25400">
              <a:solidFill>
                <a:schemeClr val="tx1">
                  <a:lumMod val="75000"/>
                  <a:lumOff val="25000"/>
                </a:schemeClr>
              </a:solidFill>
            </a:ln>
          </c:spPr>
          <c:marker>
            <c:symbol val="square"/>
            <c:size val="8"/>
            <c:spPr>
              <a:solidFill>
                <a:schemeClr val="tx1">
                  <a:lumMod val="65000"/>
                  <a:lumOff val="35000"/>
                </a:schemeClr>
              </a:solidFill>
              <a:ln>
                <a:solidFill>
                  <a:schemeClr val="tx1">
                    <a:lumMod val="75000"/>
                    <a:lumOff val="25000"/>
                  </a:schemeClr>
                </a:solidFill>
              </a:ln>
            </c:spPr>
          </c:marker>
          <c:dLbls>
            <c:dLbl>
              <c:idx val="14"/>
              <c:layout>
                <c:manualLayout>
                  <c:x val="-6.8373028128645352E-3"/>
                  <c:y val="-4.23002476803075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D5-426D-B818-01AF2189ADE2}"/>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'K2.2.1 Mzdy'!$M$26:$AC$26</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strCache>
            </c:strRef>
          </c:cat>
          <c:val>
            <c:numRef>
              <c:f>'K2.2.1 Mzdy'!$M$28:$AC$28</c:f>
              <c:numCache>
                <c:formatCode>General</c:formatCode>
                <c:ptCount val="17"/>
                <c:pt idx="0">
                  <c:v>103.3</c:v>
                </c:pt>
                <c:pt idx="1">
                  <c:v>101.4</c:v>
                </c:pt>
                <c:pt idx="2">
                  <c:v>102.2</c:v>
                </c:pt>
                <c:pt idx="3">
                  <c:v>98.4</c:v>
                </c:pt>
                <c:pt idx="4">
                  <c:v>98.8</c:v>
                </c:pt>
                <c:pt idx="5">
                  <c:v>101</c:v>
                </c:pt>
                <c:pt idx="6">
                  <c:v>104.2</c:v>
                </c:pt>
                <c:pt idx="7">
                  <c:v>103.2</c:v>
                </c:pt>
                <c:pt idx="8">
                  <c:v>103.8</c:v>
                </c:pt>
                <c:pt idx="9">
                  <c:v>103.3</c:v>
                </c:pt>
                <c:pt idx="10">
                  <c:v>103.6</c:v>
                </c:pt>
                <c:pt idx="11">
                  <c:v>105</c:v>
                </c:pt>
                <c:pt idx="12">
                  <c:v>101.9</c:v>
                </c:pt>
                <c:pt idx="13">
                  <c:v>103.6</c:v>
                </c:pt>
                <c:pt idx="14">
                  <c:v>95.5</c:v>
                </c:pt>
                <c:pt idx="15" formatCode="0.0">
                  <c:v>99.3</c:v>
                </c:pt>
                <c:pt idx="16" formatCode="0.0">
                  <c:v>103.7</c:v>
                </c:pt>
              </c:numCache>
            </c:numRef>
          </c:val>
          <c:smooth val="0"/>
          <c:extLst>
            <c:ext xmlns:c16="http://schemas.microsoft.com/office/drawing/2014/chart" uri="{C3380CC4-5D6E-409C-BE32-E72D297353CC}">
              <c16:uniqueId val="{00000020-E7FB-4E61-8968-45B80DC2EF88}"/>
            </c:ext>
          </c:extLst>
        </c:ser>
        <c:dLbls>
          <c:showLegendKey val="0"/>
          <c:showVal val="0"/>
          <c:showCatName val="0"/>
          <c:showSerName val="0"/>
          <c:showPercent val="0"/>
          <c:showBubbleSize val="0"/>
        </c:dLbls>
        <c:marker val="1"/>
        <c:smooth val="0"/>
        <c:axId val="354961416"/>
        <c:axId val="354961808"/>
      </c:lineChart>
      <c:catAx>
        <c:axId val="354961416"/>
        <c:scaling>
          <c:orientation val="minMax"/>
        </c:scaling>
        <c:delete val="0"/>
        <c:axPos val="b"/>
        <c:numFmt formatCode="General" sourceLinked="1"/>
        <c:majorTickMark val="out"/>
        <c:minorTickMark val="none"/>
        <c:tickLblPos val="nextTo"/>
        <c:txPr>
          <a:bodyPr rot="0" vert="horz"/>
          <a:lstStyle/>
          <a:p>
            <a:pPr>
              <a:defRPr/>
            </a:pPr>
            <a:endParaRPr lang="sk-SK"/>
          </a:p>
        </c:txPr>
        <c:crossAx val="354961808"/>
        <c:crossesAt val="94"/>
        <c:auto val="0"/>
        <c:lblAlgn val="ctr"/>
        <c:lblOffset val="100"/>
        <c:noMultiLvlLbl val="0"/>
      </c:catAx>
      <c:valAx>
        <c:axId val="354961808"/>
        <c:scaling>
          <c:orientation val="minMax"/>
          <c:max val="111"/>
          <c:min val="95"/>
        </c:scaling>
        <c:delete val="0"/>
        <c:axPos val="l"/>
        <c:majorGridlines/>
        <c:title>
          <c:tx>
            <c:rich>
              <a:bodyPr/>
              <a:lstStyle/>
              <a:p>
                <a:pPr>
                  <a:defRPr/>
                </a:pPr>
                <a:r>
                  <a:rPr lang="sk-SK"/>
                  <a:t>predchádzajúci rok = 100</a:t>
                </a:r>
              </a:p>
            </c:rich>
          </c:tx>
          <c:layout>
            <c:manualLayout>
              <c:xMode val="edge"/>
              <c:yMode val="edge"/>
              <c:x val="2.7729636048526862E-2"/>
              <c:y val="0.18456411069421691"/>
            </c:manualLayout>
          </c:layout>
          <c:overlay val="0"/>
        </c:title>
        <c:numFmt formatCode="#,##0.0" sourceLinked="0"/>
        <c:majorTickMark val="out"/>
        <c:minorTickMark val="none"/>
        <c:tickLblPos val="nextTo"/>
        <c:crossAx val="354961416"/>
        <c:crosses val="autoZero"/>
        <c:crossBetween val="between"/>
        <c:majorUnit val="2"/>
      </c:valAx>
    </c:plotArea>
    <c:legend>
      <c:legendPos val="r"/>
      <c:layout>
        <c:manualLayout>
          <c:xMode val="edge"/>
          <c:yMode val="edge"/>
          <c:x val="0.12824974867743114"/>
          <c:y val="0.89933026828022256"/>
          <c:w val="0.83015670701474276"/>
          <c:h val="7.0469798657718324E-2"/>
        </c:manualLayout>
      </c:layout>
      <c:overlay val="0"/>
    </c:legend>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B7194A">
                <a:alpha val="80000"/>
              </a:srgb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'K2.2.1 Mzdy'!$I$4:$U$4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'K2.2.1 Mzdy'!$I$5:$U$5</c:f>
              <c:numCache>
                <c:formatCode>#,##0</c:formatCode>
                <c:ptCount val="13"/>
                <c:pt idx="0">
                  <c:v>805</c:v>
                </c:pt>
                <c:pt idx="1">
                  <c:v>824</c:v>
                </c:pt>
                <c:pt idx="2">
                  <c:v>858</c:v>
                </c:pt>
                <c:pt idx="3">
                  <c:v>883</c:v>
                </c:pt>
                <c:pt idx="4">
                  <c:v>912</c:v>
                </c:pt>
                <c:pt idx="5">
                  <c:v>954</c:v>
                </c:pt>
                <c:pt idx="6">
                  <c:v>1013</c:v>
                </c:pt>
                <c:pt idx="7">
                  <c:v>1092</c:v>
                </c:pt>
                <c:pt idx="8">
                  <c:v>1133</c:v>
                </c:pt>
                <c:pt idx="9" formatCode="General">
                  <c:v>1211</c:v>
                </c:pt>
                <c:pt idx="10" formatCode="General">
                  <c:v>1304</c:v>
                </c:pt>
                <c:pt idx="11" formatCode="General">
                  <c:v>1430</c:v>
                </c:pt>
                <c:pt idx="12" formatCode="General">
                  <c:v>1524</c:v>
                </c:pt>
              </c:numCache>
            </c:numRef>
          </c:val>
          <c:extLst>
            <c:ext xmlns:c16="http://schemas.microsoft.com/office/drawing/2014/chart" uri="{C3380CC4-5D6E-409C-BE32-E72D297353CC}">
              <c16:uniqueId val="{00000000-A168-4F62-A962-74B9D7616E65}"/>
            </c:ext>
          </c:extLst>
        </c:ser>
        <c:dLbls>
          <c:dLblPos val="outEnd"/>
          <c:showLegendKey val="0"/>
          <c:showVal val="1"/>
          <c:showCatName val="0"/>
          <c:showSerName val="0"/>
          <c:showPercent val="0"/>
          <c:showBubbleSize val="0"/>
        </c:dLbls>
        <c:gapWidth val="80"/>
        <c:overlap val="25"/>
        <c:axId val="356081200"/>
        <c:axId val="356082376"/>
      </c:barChart>
      <c:catAx>
        <c:axId val="35608120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cap="none" spc="20" normalizeH="0" baseline="0">
                <a:solidFill>
                  <a:sysClr val="windowText" lastClr="000000"/>
                </a:solidFill>
                <a:latin typeface="Arial Narrow" panose="020B0606020202030204" pitchFamily="34" charset="0"/>
                <a:ea typeface="+mn-ea"/>
                <a:cs typeface="+mn-cs"/>
              </a:defRPr>
            </a:pPr>
            <a:endParaRPr lang="sk-SK"/>
          </a:p>
        </c:txPr>
        <c:crossAx val="356082376"/>
        <c:crosses val="autoZero"/>
        <c:auto val="1"/>
        <c:lblAlgn val="ctr"/>
        <c:lblOffset val="100"/>
        <c:noMultiLvlLbl val="0"/>
      </c:catAx>
      <c:valAx>
        <c:axId val="35608237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spc="20" baseline="0">
                <a:solidFill>
                  <a:sysClr val="windowText" lastClr="000000"/>
                </a:solidFill>
                <a:latin typeface="Arial Narrow" panose="020B0606020202030204" pitchFamily="34" charset="0"/>
                <a:ea typeface="+mn-ea"/>
                <a:cs typeface="+mn-cs"/>
              </a:defRPr>
            </a:pPr>
            <a:endParaRPr lang="sk-SK"/>
          </a:p>
        </c:txPr>
        <c:crossAx val="3560812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'K1.2 Demografické ukazovatele'!$N$27:$N$28</c:f>
              <c:strCache>
                <c:ptCount val="2"/>
                <c:pt idx="0">
                  <c:v>Ženy 2015</c:v>
                </c:pt>
              </c:strCache>
            </c:strRef>
          </c:tx>
          <c:spPr>
            <a:solidFill>
              <a:srgbClr val="E85E89">
                <a:alpha val="45000"/>
              </a:srgbClr>
            </a:solidFill>
            <a:ln w="15875">
              <a:solidFill>
                <a:schemeClr val="bg1">
                  <a:lumMod val="50000"/>
                </a:schemeClr>
              </a:solidFill>
            </a:ln>
          </c:spPr>
          <c:invertIfNegative val="0"/>
          <c:cat>
            <c:strRef>
              <c:f>'K1.2 Demografické ukazovatele'!$L$30:$L$130</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ukazovatele'!$N$30:$N$130</c:f>
              <c:numCache>
                <c:formatCode>#,##0</c:formatCode>
                <c:ptCount val="101"/>
                <c:pt idx="0">
                  <c:v>27205</c:v>
                </c:pt>
                <c:pt idx="1">
                  <c:v>27492</c:v>
                </c:pt>
                <c:pt idx="2">
                  <c:v>27310</c:v>
                </c:pt>
                <c:pt idx="3">
                  <c:v>27443</c:v>
                </c:pt>
                <c:pt idx="4">
                  <c:v>30029</c:v>
                </c:pt>
                <c:pt idx="5">
                  <c:v>28678</c:v>
                </c:pt>
                <c:pt idx="6">
                  <c:v>28964</c:v>
                </c:pt>
                <c:pt idx="7">
                  <c:v>27744</c:v>
                </c:pt>
                <c:pt idx="8">
                  <c:v>26525</c:v>
                </c:pt>
                <c:pt idx="9">
                  <c:v>26195</c:v>
                </c:pt>
                <c:pt idx="10">
                  <c:v>26423</c:v>
                </c:pt>
                <c:pt idx="11">
                  <c:v>26244</c:v>
                </c:pt>
                <c:pt idx="12">
                  <c:v>25114</c:v>
                </c:pt>
                <c:pt idx="13">
                  <c:v>24835</c:v>
                </c:pt>
                <c:pt idx="14">
                  <c:v>24888</c:v>
                </c:pt>
                <c:pt idx="15">
                  <c:v>26787</c:v>
                </c:pt>
                <c:pt idx="16">
                  <c:v>27436</c:v>
                </c:pt>
                <c:pt idx="17">
                  <c:v>27637</c:v>
                </c:pt>
                <c:pt idx="18">
                  <c:v>28449</c:v>
                </c:pt>
                <c:pt idx="19">
                  <c:v>28905</c:v>
                </c:pt>
                <c:pt idx="20">
                  <c:v>29804</c:v>
                </c:pt>
                <c:pt idx="21">
                  <c:v>32353</c:v>
                </c:pt>
                <c:pt idx="22">
                  <c:v>35278</c:v>
                </c:pt>
                <c:pt idx="23">
                  <c:v>36029</c:v>
                </c:pt>
                <c:pt idx="24">
                  <c:v>37862</c:v>
                </c:pt>
                <c:pt idx="25">
                  <c:v>38319</c:v>
                </c:pt>
                <c:pt idx="26">
                  <c:v>38586</c:v>
                </c:pt>
                <c:pt idx="27">
                  <c:v>39748</c:v>
                </c:pt>
                <c:pt idx="28">
                  <c:v>40229</c:v>
                </c:pt>
                <c:pt idx="29">
                  <c:v>41119</c:v>
                </c:pt>
                <c:pt idx="30">
                  <c:v>42454</c:v>
                </c:pt>
                <c:pt idx="31">
                  <c:v>42490</c:v>
                </c:pt>
                <c:pt idx="32">
                  <c:v>42495</c:v>
                </c:pt>
                <c:pt idx="33">
                  <c:v>42307</c:v>
                </c:pt>
                <c:pt idx="34">
                  <c:v>42850</c:v>
                </c:pt>
                <c:pt idx="35">
                  <c:v>42843</c:v>
                </c:pt>
                <c:pt idx="36">
                  <c:v>45388</c:v>
                </c:pt>
                <c:pt idx="37">
                  <c:v>44936</c:v>
                </c:pt>
                <c:pt idx="38">
                  <c:v>44478</c:v>
                </c:pt>
                <c:pt idx="39">
                  <c:v>44309</c:v>
                </c:pt>
                <c:pt idx="40">
                  <c:v>43780</c:v>
                </c:pt>
                <c:pt idx="41">
                  <c:v>43539</c:v>
                </c:pt>
                <c:pt idx="42">
                  <c:v>41669</c:v>
                </c:pt>
                <c:pt idx="43">
                  <c:v>39324</c:v>
                </c:pt>
                <c:pt idx="44">
                  <c:v>37050</c:v>
                </c:pt>
                <c:pt idx="45">
                  <c:v>35971</c:v>
                </c:pt>
                <c:pt idx="46">
                  <c:v>35425</c:v>
                </c:pt>
                <c:pt idx="47">
                  <c:v>33910</c:v>
                </c:pt>
                <c:pt idx="48">
                  <c:v>34159</c:v>
                </c:pt>
                <c:pt idx="49">
                  <c:v>35679</c:v>
                </c:pt>
                <c:pt idx="50">
                  <c:v>36758</c:v>
                </c:pt>
                <c:pt idx="51">
                  <c:v>37956</c:v>
                </c:pt>
                <c:pt idx="52">
                  <c:v>37336</c:v>
                </c:pt>
                <c:pt idx="53">
                  <c:v>36002</c:v>
                </c:pt>
                <c:pt idx="54">
                  <c:v>37391</c:v>
                </c:pt>
                <c:pt idx="55">
                  <c:v>37155</c:v>
                </c:pt>
                <c:pt idx="56">
                  <c:v>36562</c:v>
                </c:pt>
                <c:pt idx="57">
                  <c:v>38325</c:v>
                </c:pt>
                <c:pt idx="58">
                  <c:v>39387</c:v>
                </c:pt>
                <c:pt idx="59">
                  <c:v>40606</c:v>
                </c:pt>
                <c:pt idx="60">
                  <c:v>40166</c:v>
                </c:pt>
                <c:pt idx="61">
                  <c:v>39000</c:v>
                </c:pt>
                <c:pt idx="62">
                  <c:v>38276</c:v>
                </c:pt>
                <c:pt idx="63">
                  <c:v>38422</c:v>
                </c:pt>
                <c:pt idx="64">
                  <c:v>37619</c:v>
                </c:pt>
                <c:pt idx="65">
                  <c:v>35556</c:v>
                </c:pt>
                <c:pt idx="66">
                  <c:v>32518</c:v>
                </c:pt>
                <c:pt idx="67">
                  <c:v>31558</c:v>
                </c:pt>
                <c:pt idx="68">
                  <c:v>30181</c:v>
                </c:pt>
                <c:pt idx="69">
                  <c:v>25838</c:v>
                </c:pt>
                <c:pt idx="70">
                  <c:v>23995</c:v>
                </c:pt>
                <c:pt idx="71">
                  <c:v>24749</c:v>
                </c:pt>
                <c:pt idx="72">
                  <c:v>22716</c:v>
                </c:pt>
                <c:pt idx="73">
                  <c:v>22298</c:v>
                </c:pt>
                <c:pt idx="74">
                  <c:v>21703</c:v>
                </c:pt>
                <c:pt idx="75">
                  <c:v>20957</c:v>
                </c:pt>
                <c:pt idx="76">
                  <c:v>19242</c:v>
                </c:pt>
                <c:pt idx="77">
                  <c:v>17863</c:v>
                </c:pt>
                <c:pt idx="78">
                  <c:v>16586</c:v>
                </c:pt>
                <c:pt idx="79">
                  <c:v>15654</c:v>
                </c:pt>
                <c:pt idx="80">
                  <c:v>15164</c:v>
                </c:pt>
                <c:pt idx="81">
                  <c:v>13863</c:v>
                </c:pt>
                <c:pt idx="82">
                  <c:v>13068</c:v>
                </c:pt>
                <c:pt idx="83">
                  <c:v>12637</c:v>
                </c:pt>
                <c:pt idx="84">
                  <c:v>11296</c:v>
                </c:pt>
                <c:pt idx="85">
                  <c:v>10049</c:v>
                </c:pt>
                <c:pt idx="86">
                  <c:v>8542</c:v>
                </c:pt>
                <c:pt idx="87">
                  <c:v>7244</c:v>
                </c:pt>
                <c:pt idx="88">
                  <c:v>6081</c:v>
                </c:pt>
                <c:pt idx="89">
                  <c:v>5051</c:v>
                </c:pt>
                <c:pt idx="90">
                  <c:v>4126</c:v>
                </c:pt>
                <c:pt idx="91">
                  <c:v>3332</c:v>
                </c:pt>
                <c:pt idx="92" formatCode="General">
                  <c:v>2629</c:v>
                </c:pt>
                <c:pt idx="93" formatCode="General">
                  <c:v>1990</c:v>
                </c:pt>
                <c:pt idx="94" formatCode="General">
                  <c:v>1462</c:v>
                </c:pt>
                <c:pt idx="95" formatCode="General">
                  <c:v>863</c:v>
                </c:pt>
                <c:pt idx="96" formatCode="General">
                  <c:v>615</c:v>
                </c:pt>
                <c:pt idx="97" formatCode="General">
                  <c:v>243</c:v>
                </c:pt>
                <c:pt idx="98" formatCode="General">
                  <c:v>193</c:v>
                </c:pt>
                <c:pt idx="99" formatCode="General">
                  <c:v>163</c:v>
                </c:pt>
                <c:pt idx="100" formatCode="General">
                  <c:v>498</c:v>
                </c:pt>
              </c:numCache>
            </c:numRef>
          </c:val>
          <c:extLst>
            <c:ext xmlns:c16="http://schemas.microsoft.com/office/drawing/2014/chart" uri="{C3380CC4-5D6E-409C-BE32-E72D297353CC}">
              <c16:uniqueId val="{00000000-5080-4D3E-A74C-517C102F58B5}"/>
            </c:ext>
          </c:extLst>
        </c:ser>
        <c:ser>
          <c:idx val="3"/>
          <c:order val="1"/>
          <c:tx>
            <c:strRef>
              <c:f>'K1.2 Demografické ukazovatele'!$M$27:$M$28</c:f>
              <c:strCache>
                <c:ptCount val="2"/>
                <c:pt idx="0">
                  <c:v>Muži 2015</c:v>
                </c:pt>
              </c:strCache>
            </c:strRef>
          </c:tx>
          <c:spPr>
            <a:solidFill>
              <a:schemeClr val="bg1">
                <a:lumMod val="75000"/>
                <a:alpha val="65000"/>
              </a:schemeClr>
            </a:solidFill>
            <a:ln w="15875">
              <a:solidFill>
                <a:srgbClr val="E02C64"/>
              </a:solidFill>
            </a:ln>
          </c:spPr>
          <c:invertIfNegative val="0"/>
          <c:cat>
            <c:strRef>
              <c:f>'K1.2 Demografické ukazovatele'!$L$30:$L$130</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ukazovatele'!$R$30:$R$130</c:f>
              <c:numCache>
                <c:formatCode>#,##0</c:formatCode>
                <c:ptCount val="101"/>
                <c:pt idx="0">
                  <c:v>-28905</c:v>
                </c:pt>
                <c:pt idx="1">
                  <c:v>-28627</c:v>
                </c:pt>
                <c:pt idx="2">
                  <c:v>-28632</c:v>
                </c:pt>
                <c:pt idx="3">
                  <c:v>-29235</c:v>
                </c:pt>
                <c:pt idx="4">
                  <c:v>-31397</c:v>
                </c:pt>
                <c:pt idx="5">
                  <c:v>-29435</c:v>
                </c:pt>
                <c:pt idx="6">
                  <c:v>-30854</c:v>
                </c:pt>
                <c:pt idx="7">
                  <c:v>-29296</c:v>
                </c:pt>
                <c:pt idx="8">
                  <c:v>-27919</c:v>
                </c:pt>
                <c:pt idx="9">
                  <c:v>-27727</c:v>
                </c:pt>
                <c:pt idx="10">
                  <c:v>-28048</c:v>
                </c:pt>
                <c:pt idx="11">
                  <c:v>-27721</c:v>
                </c:pt>
                <c:pt idx="12">
                  <c:v>-26520</c:v>
                </c:pt>
                <c:pt idx="13">
                  <c:v>-25986</c:v>
                </c:pt>
                <c:pt idx="14">
                  <c:v>-26652</c:v>
                </c:pt>
                <c:pt idx="15">
                  <c:v>-28202</c:v>
                </c:pt>
                <c:pt idx="16">
                  <c:v>-28482</c:v>
                </c:pt>
                <c:pt idx="17">
                  <c:v>-29169</c:v>
                </c:pt>
                <c:pt idx="18">
                  <c:v>-30095</c:v>
                </c:pt>
                <c:pt idx="19">
                  <c:v>-30807</c:v>
                </c:pt>
                <c:pt idx="20">
                  <c:v>-31222</c:v>
                </c:pt>
                <c:pt idx="21">
                  <c:v>-33472</c:v>
                </c:pt>
                <c:pt idx="22">
                  <c:v>-37115</c:v>
                </c:pt>
                <c:pt idx="23">
                  <c:v>-37570</c:v>
                </c:pt>
                <c:pt idx="24">
                  <c:v>-39260</c:v>
                </c:pt>
                <c:pt idx="25">
                  <c:v>-40187</c:v>
                </c:pt>
                <c:pt idx="26">
                  <c:v>-39902</c:v>
                </c:pt>
                <c:pt idx="27">
                  <c:v>-41214</c:v>
                </c:pt>
                <c:pt idx="28">
                  <c:v>-41523</c:v>
                </c:pt>
                <c:pt idx="29">
                  <c:v>-42890</c:v>
                </c:pt>
                <c:pt idx="30">
                  <c:v>-44517</c:v>
                </c:pt>
                <c:pt idx="31">
                  <c:v>-44503</c:v>
                </c:pt>
                <c:pt idx="32">
                  <c:v>-44833</c:v>
                </c:pt>
                <c:pt idx="33">
                  <c:v>-45346</c:v>
                </c:pt>
                <c:pt idx="34">
                  <c:v>-44953</c:v>
                </c:pt>
                <c:pt idx="35">
                  <c:v>-45887</c:v>
                </c:pt>
                <c:pt idx="36">
                  <c:v>-47750</c:v>
                </c:pt>
                <c:pt idx="37">
                  <c:v>-47424</c:v>
                </c:pt>
                <c:pt idx="38">
                  <c:v>-47455</c:v>
                </c:pt>
                <c:pt idx="39">
                  <c:v>-47303</c:v>
                </c:pt>
                <c:pt idx="40">
                  <c:v>-45766</c:v>
                </c:pt>
                <c:pt idx="41">
                  <c:v>-45916</c:v>
                </c:pt>
                <c:pt idx="42">
                  <c:v>-43099</c:v>
                </c:pt>
                <c:pt idx="43">
                  <c:v>-40530</c:v>
                </c:pt>
                <c:pt idx="44">
                  <c:v>-38230</c:v>
                </c:pt>
                <c:pt idx="45">
                  <c:v>-37002</c:v>
                </c:pt>
                <c:pt idx="46">
                  <c:v>-36243</c:v>
                </c:pt>
                <c:pt idx="47">
                  <c:v>-34258</c:v>
                </c:pt>
                <c:pt idx="48">
                  <c:v>-34593</c:v>
                </c:pt>
                <c:pt idx="49">
                  <c:v>-35420</c:v>
                </c:pt>
                <c:pt idx="50">
                  <c:v>-36435</c:v>
                </c:pt>
                <c:pt idx="51">
                  <c:v>-37667</c:v>
                </c:pt>
                <c:pt idx="52">
                  <c:v>-37068</c:v>
                </c:pt>
                <c:pt idx="53">
                  <c:v>-35286</c:v>
                </c:pt>
                <c:pt idx="54">
                  <c:v>-36073</c:v>
                </c:pt>
                <c:pt idx="55">
                  <c:v>-36018</c:v>
                </c:pt>
                <c:pt idx="56">
                  <c:v>-35321</c:v>
                </c:pt>
                <c:pt idx="57">
                  <c:v>-36212</c:v>
                </c:pt>
                <c:pt idx="58">
                  <c:v>-36945</c:v>
                </c:pt>
                <c:pt idx="59">
                  <c:v>-36743</c:v>
                </c:pt>
                <c:pt idx="60">
                  <c:v>-36167</c:v>
                </c:pt>
                <c:pt idx="61">
                  <c:v>-34934</c:v>
                </c:pt>
                <c:pt idx="62">
                  <c:v>-33936</c:v>
                </c:pt>
                <c:pt idx="63">
                  <c:v>-33058</c:v>
                </c:pt>
                <c:pt idx="64">
                  <c:v>-31714</c:v>
                </c:pt>
                <c:pt idx="65">
                  <c:v>-29491</c:v>
                </c:pt>
                <c:pt idx="66">
                  <c:v>-26296</c:v>
                </c:pt>
                <c:pt idx="67">
                  <c:v>-25150</c:v>
                </c:pt>
                <c:pt idx="68">
                  <c:v>-23130</c:v>
                </c:pt>
                <c:pt idx="69">
                  <c:v>-19115</c:v>
                </c:pt>
                <c:pt idx="70">
                  <c:v>-16984</c:v>
                </c:pt>
                <c:pt idx="71">
                  <c:v>-16842</c:v>
                </c:pt>
                <c:pt idx="72">
                  <c:v>-15282</c:v>
                </c:pt>
                <c:pt idx="73">
                  <c:v>-14433</c:v>
                </c:pt>
                <c:pt idx="74">
                  <c:v>-13762</c:v>
                </c:pt>
                <c:pt idx="75">
                  <c:v>-12839</c:v>
                </c:pt>
                <c:pt idx="76">
                  <c:v>-11120</c:v>
                </c:pt>
                <c:pt idx="77">
                  <c:v>-9881</c:v>
                </c:pt>
                <c:pt idx="78">
                  <c:v>-8957</c:v>
                </c:pt>
                <c:pt idx="79">
                  <c:v>-8150</c:v>
                </c:pt>
                <c:pt idx="80">
                  <c:v>-7653</c:v>
                </c:pt>
                <c:pt idx="81">
                  <c:v>-6948</c:v>
                </c:pt>
                <c:pt idx="82">
                  <c:v>-6301</c:v>
                </c:pt>
                <c:pt idx="83">
                  <c:v>-5734</c:v>
                </c:pt>
                <c:pt idx="84">
                  <c:v>-4980</c:v>
                </c:pt>
                <c:pt idx="85">
                  <c:v>-4247</c:v>
                </c:pt>
                <c:pt idx="86">
                  <c:v>-3557</c:v>
                </c:pt>
                <c:pt idx="87">
                  <c:v>-2829</c:v>
                </c:pt>
                <c:pt idx="88">
                  <c:v>-2263</c:v>
                </c:pt>
                <c:pt idx="89">
                  <c:v>-1792</c:v>
                </c:pt>
                <c:pt idx="90">
                  <c:v>-1386</c:v>
                </c:pt>
                <c:pt idx="91">
                  <c:v>-1144</c:v>
                </c:pt>
                <c:pt idx="92">
                  <c:v>-876</c:v>
                </c:pt>
                <c:pt idx="93">
                  <c:v>-739</c:v>
                </c:pt>
                <c:pt idx="94">
                  <c:v>-472</c:v>
                </c:pt>
                <c:pt idx="95">
                  <c:v>-319</c:v>
                </c:pt>
                <c:pt idx="96">
                  <c:v>-232</c:v>
                </c:pt>
                <c:pt idx="97">
                  <c:v>-87</c:v>
                </c:pt>
                <c:pt idx="98">
                  <c:v>-86</c:v>
                </c:pt>
                <c:pt idx="99">
                  <c:v>-64</c:v>
                </c:pt>
                <c:pt idx="100">
                  <c:v>-272</c:v>
                </c:pt>
              </c:numCache>
            </c:numRef>
          </c:val>
          <c:extLst>
            <c:ext xmlns:c16="http://schemas.microsoft.com/office/drawing/2014/chart" uri="{C3380CC4-5D6E-409C-BE32-E72D297353CC}">
              <c16:uniqueId val="{00000001-5080-4D3E-A74C-517C102F58B5}"/>
            </c:ext>
          </c:extLst>
        </c:ser>
        <c:ser>
          <c:idx val="0"/>
          <c:order val="2"/>
          <c:tx>
            <c:strRef>
              <c:f>'K1.2 Demografické ukazovatele'!$P$27:$P$28</c:f>
              <c:strCache>
                <c:ptCount val="2"/>
                <c:pt idx="0">
                  <c:v>Ženy 2024</c:v>
                </c:pt>
              </c:strCache>
            </c:strRef>
          </c:tx>
          <c:spPr>
            <a:solidFill>
              <a:srgbClr val="E02C64">
                <a:alpha val="0"/>
              </a:srgbClr>
            </a:solidFill>
            <a:ln w="15875">
              <a:solidFill>
                <a:srgbClr val="E02C64"/>
              </a:solidFill>
            </a:ln>
          </c:spPr>
          <c:invertIfNegative val="0"/>
          <c:cat>
            <c:strRef>
              <c:f>'K1.2 Demografické ukazovatele'!$L$30:$L$130</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ukazovatele'!$P$30:$P$130</c:f>
              <c:numCache>
                <c:formatCode>General</c:formatCode>
                <c:ptCount val="101"/>
                <c:pt idx="0">
                  <c:v>22764</c:v>
                </c:pt>
                <c:pt idx="1">
                  <c:v>24304</c:v>
                </c:pt>
                <c:pt idx="2">
                  <c:v>26289</c:v>
                </c:pt>
                <c:pt idx="3">
                  <c:v>28524</c:v>
                </c:pt>
                <c:pt idx="4">
                  <c:v>28394</c:v>
                </c:pt>
                <c:pt idx="5">
                  <c:v>29065</c:v>
                </c:pt>
                <c:pt idx="6">
                  <c:v>29332</c:v>
                </c:pt>
                <c:pt idx="7">
                  <c:v>29700</c:v>
                </c:pt>
                <c:pt idx="8">
                  <c:v>29606</c:v>
                </c:pt>
                <c:pt idx="9">
                  <c:v>28522</c:v>
                </c:pt>
                <c:pt idx="10">
                  <c:v>28429</c:v>
                </c:pt>
                <c:pt idx="11">
                  <c:v>28175</c:v>
                </c:pt>
                <c:pt idx="12">
                  <c:v>28170</c:v>
                </c:pt>
                <c:pt idx="13">
                  <c:v>28176</c:v>
                </c:pt>
                <c:pt idx="14">
                  <c:v>28787</c:v>
                </c:pt>
                <c:pt idx="15">
                  <c:v>28659</c:v>
                </c:pt>
                <c:pt idx="16">
                  <c:v>27532</c:v>
                </c:pt>
                <c:pt idx="17">
                  <c:v>26267</c:v>
                </c:pt>
                <c:pt idx="18">
                  <c:v>25891</c:v>
                </c:pt>
                <c:pt idx="19">
                  <c:v>26049</c:v>
                </c:pt>
                <c:pt idx="20">
                  <c:v>25721</c:v>
                </c:pt>
                <c:pt idx="21">
                  <c:v>24895</c:v>
                </c:pt>
                <c:pt idx="22">
                  <c:v>24455</c:v>
                </c:pt>
                <c:pt idx="23">
                  <c:v>24642</c:v>
                </c:pt>
                <c:pt idx="24">
                  <c:v>26583</c:v>
                </c:pt>
                <c:pt idx="25">
                  <c:v>27146</c:v>
                </c:pt>
                <c:pt idx="26">
                  <c:v>27579</c:v>
                </c:pt>
                <c:pt idx="27">
                  <c:v>28326</c:v>
                </c:pt>
                <c:pt idx="28">
                  <c:v>28742</c:v>
                </c:pt>
                <c:pt idx="29">
                  <c:v>29658</c:v>
                </c:pt>
                <c:pt idx="30">
                  <c:v>32061</c:v>
                </c:pt>
                <c:pt idx="31">
                  <c:v>34967</c:v>
                </c:pt>
                <c:pt idx="32">
                  <c:v>35647</c:v>
                </c:pt>
                <c:pt idx="33">
                  <c:v>37336</c:v>
                </c:pt>
                <c:pt idx="34">
                  <c:v>37792</c:v>
                </c:pt>
                <c:pt idx="35">
                  <c:v>37820</c:v>
                </c:pt>
                <c:pt idx="36">
                  <c:v>39188</c:v>
                </c:pt>
                <c:pt idx="37">
                  <c:v>39501</c:v>
                </c:pt>
                <c:pt idx="38">
                  <c:v>40316</c:v>
                </c:pt>
                <c:pt idx="39">
                  <c:v>41458</c:v>
                </c:pt>
                <c:pt idx="40">
                  <c:v>41558</c:v>
                </c:pt>
                <c:pt idx="41">
                  <c:v>41357</c:v>
                </c:pt>
                <c:pt idx="42">
                  <c:v>41351</c:v>
                </c:pt>
                <c:pt idx="43">
                  <c:v>41491</c:v>
                </c:pt>
                <c:pt idx="44">
                  <c:v>41742</c:v>
                </c:pt>
                <c:pt idx="45">
                  <c:v>44370</c:v>
                </c:pt>
                <c:pt idx="46">
                  <c:v>44076</c:v>
                </c:pt>
                <c:pt idx="47">
                  <c:v>43451</c:v>
                </c:pt>
                <c:pt idx="48">
                  <c:v>43364</c:v>
                </c:pt>
                <c:pt idx="49">
                  <c:v>42986</c:v>
                </c:pt>
                <c:pt idx="50">
                  <c:v>42718</c:v>
                </c:pt>
                <c:pt idx="51">
                  <c:v>41002</c:v>
                </c:pt>
                <c:pt idx="52">
                  <c:v>38605</c:v>
                </c:pt>
                <c:pt idx="53">
                  <c:v>36340</c:v>
                </c:pt>
                <c:pt idx="54">
                  <c:v>35000</c:v>
                </c:pt>
                <c:pt idx="55">
                  <c:v>34453</c:v>
                </c:pt>
                <c:pt idx="56">
                  <c:v>32927</c:v>
                </c:pt>
                <c:pt idx="57">
                  <c:v>33152</c:v>
                </c:pt>
                <c:pt idx="58">
                  <c:v>34704</c:v>
                </c:pt>
                <c:pt idx="59">
                  <c:v>35504</c:v>
                </c:pt>
                <c:pt idx="60">
                  <c:v>36525</c:v>
                </c:pt>
                <c:pt idx="61">
                  <c:v>36093</c:v>
                </c:pt>
                <c:pt idx="62">
                  <c:v>34394</c:v>
                </c:pt>
                <c:pt idx="63">
                  <c:v>35644</c:v>
                </c:pt>
                <c:pt idx="64">
                  <c:v>35172</c:v>
                </c:pt>
                <c:pt idx="65">
                  <c:v>34430</c:v>
                </c:pt>
                <c:pt idx="66">
                  <c:v>35959</c:v>
                </c:pt>
                <c:pt idx="67">
                  <c:v>36675</c:v>
                </c:pt>
                <c:pt idx="68">
                  <c:v>37493</c:v>
                </c:pt>
                <c:pt idx="69">
                  <c:v>36915</c:v>
                </c:pt>
                <c:pt idx="70">
                  <c:v>35424</c:v>
                </c:pt>
                <c:pt idx="71">
                  <c:v>34526</c:v>
                </c:pt>
                <c:pt idx="72">
                  <c:v>34053</c:v>
                </c:pt>
                <c:pt idx="73">
                  <c:v>32933</c:v>
                </c:pt>
                <c:pt idx="74">
                  <c:v>30749</c:v>
                </c:pt>
                <c:pt idx="75">
                  <c:v>27510</c:v>
                </c:pt>
                <c:pt idx="76">
                  <c:v>26341</c:v>
                </c:pt>
                <c:pt idx="77">
                  <c:v>24617</c:v>
                </c:pt>
                <c:pt idx="78">
                  <c:v>20564</c:v>
                </c:pt>
                <c:pt idx="79">
                  <c:v>18257</c:v>
                </c:pt>
                <c:pt idx="80">
                  <c:v>18306</c:v>
                </c:pt>
                <c:pt idx="81">
                  <c:v>16114</c:v>
                </c:pt>
                <c:pt idx="82">
                  <c:v>15369</c:v>
                </c:pt>
                <c:pt idx="83">
                  <c:v>14182</c:v>
                </c:pt>
                <c:pt idx="84">
                  <c:v>12717</c:v>
                </c:pt>
                <c:pt idx="85">
                  <c:v>10990</c:v>
                </c:pt>
                <c:pt idx="86">
                  <c:v>9510</c:v>
                </c:pt>
                <c:pt idx="87">
                  <c:v>7941</c:v>
                </c:pt>
                <c:pt idx="88">
                  <c:v>6812</c:v>
                </c:pt>
                <c:pt idx="89">
                  <c:v>5733</c:v>
                </c:pt>
                <c:pt idx="90">
                  <c:v>4608</c:v>
                </c:pt>
                <c:pt idx="91">
                  <c:v>3809</c:v>
                </c:pt>
                <c:pt idx="92">
                  <c:v>3272</c:v>
                </c:pt>
                <c:pt idx="93">
                  <c:v>2371</c:v>
                </c:pt>
                <c:pt idx="94">
                  <c:v>1729</c:v>
                </c:pt>
                <c:pt idx="95">
                  <c:v>1250</c:v>
                </c:pt>
                <c:pt idx="96">
                  <c:v>892</c:v>
                </c:pt>
                <c:pt idx="97">
                  <c:v>576</c:v>
                </c:pt>
                <c:pt idx="98">
                  <c:v>414</c:v>
                </c:pt>
                <c:pt idx="99">
                  <c:v>307</c:v>
                </c:pt>
                <c:pt idx="100">
                  <c:v>707</c:v>
                </c:pt>
              </c:numCache>
            </c:numRef>
          </c:val>
          <c:extLst>
            <c:ext xmlns:c16="http://schemas.microsoft.com/office/drawing/2014/chart" uri="{C3380CC4-5D6E-409C-BE32-E72D297353CC}">
              <c16:uniqueId val="{00000002-5080-4D3E-A74C-517C102F58B5}"/>
            </c:ext>
          </c:extLst>
        </c:ser>
        <c:ser>
          <c:idx val="1"/>
          <c:order val="3"/>
          <c:tx>
            <c:strRef>
              <c:f>'K1.2 Demografické ukazovatele'!$O$27:$O$28</c:f>
              <c:strCache>
                <c:ptCount val="2"/>
                <c:pt idx="0">
                  <c:v>Muži 2024</c:v>
                </c:pt>
              </c:strCache>
            </c:strRef>
          </c:tx>
          <c:spPr>
            <a:solidFill>
              <a:schemeClr val="bg1">
                <a:lumMod val="50000"/>
                <a:alpha val="0"/>
              </a:schemeClr>
            </a:solidFill>
            <a:ln w="15875">
              <a:solidFill>
                <a:schemeClr val="bg1">
                  <a:lumMod val="50000"/>
                </a:schemeClr>
              </a:solidFill>
            </a:ln>
          </c:spPr>
          <c:invertIfNegative val="0"/>
          <c:cat>
            <c:strRef>
              <c:f>'K1.2 Demografické ukazovatele'!$L$30:$L$130</c:f>
              <c:strCache>
                <c:ptCount val="101"/>
                <c:pt idx="0">
                  <c:v>0 rokov</c:v>
                </c:pt>
                <c:pt idx="1">
                  <c:v>1 rok</c:v>
                </c:pt>
                <c:pt idx="2">
                  <c:v>2 roky</c:v>
                </c:pt>
                <c:pt idx="3">
                  <c:v>3 roky</c:v>
                </c:pt>
                <c:pt idx="4">
                  <c:v>4 roky</c:v>
                </c:pt>
                <c:pt idx="5">
                  <c:v>5 rokov</c:v>
                </c:pt>
                <c:pt idx="6">
                  <c:v>6 rokov</c:v>
                </c:pt>
                <c:pt idx="7">
                  <c:v>7 rokov</c:v>
                </c:pt>
                <c:pt idx="8">
                  <c:v>8 rokov</c:v>
                </c:pt>
                <c:pt idx="9">
                  <c:v>9 rokov</c:v>
                </c:pt>
                <c:pt idx="10">
                  <c:v>10 rokov</c:v>
                </c:pt>
                <c:pt idx="11">
                  <c:v>11 rokov</c:v>
                </c:pt>
                <c:pt idx="12">
                  <c:v>12 rokov</c:v>
                </c:pt>
                <c:pt idx="13">
                  <c:v>13 rokov</c:v>
                </c:pt>
                <c:pt idx="14">
                  <c:v>14 rokov</c:v>
                </c:pt>
                <c:pt idx="15">
                  <c:v>15 rokov</c:v>
                </c:pt>
                <c:pt idx="16">
                  <c:v>16 rokov</c:v>
                </c:pt>
                <c:pt idx="17">
                  <c:v>17 rokov</c:v>
                </c:pt>
                <c:pt idx="18">
                  <c:v>18 rokov</c:v>
                </c:pt>
                <c:pt idx="19">
                  <c:v>19 rokov</c:v>
                </c:pt>
                <c:pt idx="20">
                  <c:v>20 rokov</c:v>
                </c:pt>
                <c:pt idx="21">
                  <c:v>21 rokov</c:v>
                </c:pt>
                <c:pt idx="22">
                  <c:v>22 rokov</c:v>
                </c:pt>
                <c:pt idx="23">
                  <c:v>23 rokov</c:v>
                </c:pt>
                <c:pt idx="24">
                  <c:v>24 rokov</c:v>
                </c:pt>
                <c:pt idx="25">
                  <c:v>25 rokov</c:v>
                </c:pt>
                <c:pt idx="26">
                  <c:v>26 rokov</c:v>
                </c:pt>
                <c:pt idx="27">
                  <c:v>27 rokov</c:v>
                </c:pt>
                <c:pt idx="28">
                  <c:v>28 rokov</c:v>
                </c:pt>
                <c:pt idx="29">
                  <c:v>29 rokov</c:v>
                </c:pt>
                <c:pt idx="30">
                  <c:v>30 rokov</c:v>
                </c:pt>
                <c:pt idx="31">
                  <c:v>31 rokov</c:v>
                </c:pt>
                <c:pt idx="32">
                  <c:v>32 rokov</c:v>
                </c:pt>
                <c:pt idx="33">
                  <c:v>33 rokov</c:v>
                </c:pt>
                <c:pt idx="34">
                  <c:v>34 rokov</c:v>
                </c:pt>
                <c:pt idx="35">
                  <c:v>35 rokov</c:v>
                </c:pt>
                <c:pt idx="36">
                  <c:v>36 rokov</c:v>
                </c:pt>
                <c:pt idx="37">
                  <c:v>37 rokov</c:v>
                </c:pt>
                <c:pt idx="38">
                  <c:v>38 rokov</c:v>
                </c:pt>
                <c:pt idx="39">
                  <c:v>39 rokov</c:v>
                </c:pt>
                <c:pt idx="40">
                  <c:v>40 rokov</c:v>
                </c:pt>
                <c:pt idx="41">
                  <c:v>41 rokov</c:v>
                </c:pt>
                <c:pt idx="42">
                  <c:v>42 rokov</c:v>
                </c:pt>
                <c:pt idx="43">
                  <c:v>43 rokov</c:v>
                </c:pt>
                <c:pt idx="44">
                  <c:v>44 rokov</c:v>
                </c:pt>
                <c:pt idx="45">
                  <c:v>45 rokov</c:v>
                </c:pt>
                <c:pt idx="46">
                  <c:v>46 rokov</c:v>
                </c:pt>
                <c:pt idx="47">
                  <c:v>47 rokov</c:v>
                </c:pt>
                <c:pt idx="48">
                  <c:v>48 rokov</c:v>
                </c:pt>
                <c:pt idx="49">
                  <c:v>49 rokov</c:v>
                </c:pt>
                <c:pt idx="50">
                  <c:v>50 rokov</c:v>
                </c:pt>
                <c:pt idx="51">
                  <c:v>51 rokov</c:v>
                </c:pt>
                <c:pt idx="52">
                  <c:v>52 rokov</c:v>
                </c:pt>
                <c:pt idx="53">
                  <c:v>53 rokov</c:v>
                </c:pt>
                <c:pt idx="54">
                  <c:v>54 rokov</c:v>
                </c:pt>
                <c:pt idx="55">
                  <c:v>55 rokov</c:v>
                </c:pt>
                <c:pt idx="56">
                  <c:v>56 rokov</c:v>
                </c:pt>
                <c:pt idx="57">
                  <c:v>57 rokov</c:v>
                </c:pt>
                <c:pt idx="58">
                  <c:v>58 rokov</c:v>
                </c:pt>
                <c:pt idx="59">
                  <c:v>59 rokov</c:v>
                </c:pt>
                <c:pt idx="60">
                  <c:v>60 rokov</c:v>
                </c:pt>
                <c:pt idx="61">
                  <c:v>61 rokov</c:v>
                </c:pt>
                <c:pt idx="62">
                  <c:v>62 rokov</c:v>
                </c:pt>
                <c:pt idx="63">
                  <c:v>63 rokov</c:v>
                </c:pt>
                <c:pt idx="64">
                  <c:v>64 rokov</c:v>
                </c:pt>
                <c:pt idx="65">
                  <c:v>65 rokov</c:v>
                </c:pt>
                <c:pt idx="66">
                  <c:v>66 rokov</c:v>
                </c:pt>
                <c:pt idx="67">
                  <c:v>67 rokov</c:v>
                </c:pt>
                <c:pt idx="68">
                  <c:v>68 rokov</c:v>
                </c:pt>
                <c:pt idx="69">
                  <c:v>69 rokov</c:v>
                </c:pt>
                <c:pt idx="70">
                  <c:v>70 rokov</c:v>
                </c:pt>
                <c:pt idx="71">
                  <c:v>71 rokov</c:v>
                </c:pt>
                <c:pt idx="72">
                  <c:v>72 rokov</c:v>
                </c:pt>
                <c:pt idx="73">
                  <c:v>73 rokov</c:v>
                </c:pt>
                <c:pt idx="74">
                  <c:v>74 rokov</c:v>
                </c:pt>
                <c:pt idx="75">
                  <c:v>75 rokov</c:v>
                </c:pt>
                <c:pt idx="76">
                  <c:v>76 rokov</c:v>
                </c:pt>
                <c:pt idx="77">
                  <c:v>77 rokov</c:v>
                </c:pt>
                <c:pt idx="78">
                  <c:v>78 rokov</c:v>
                </c:pt>
                <c:pt idx="79">
                  <c:v>79 rokov</c:v>
                </c:pt>
                <c:pt idx="80">
                  <c:v>80 rokov</c:v>
                </c:pt>
                <c:pt idx="81">
                  <c:v>81 rokov</c:v>
                </c:pt>
                <c:pt idx="82">
                  <c:v>82 rokov</c:v>
                </c:pt>
                <c:pt idx="83">
                  <c:v>83 rokov</c:v>
                </c:pt>
                <c:pt idx="84">
                  <c:v>84 rokov</c:v>
                </c:pt>
                <c:pt idx="85">
                  <c:v>85 rokov</c:v>
                </c:pt>
                <c:pt idx="86">
                  <c:v>86 rokov</c:v>
                </c:pt>
                <c:pt idx="87">
                  <c:v>87 rokov</c:v>
                </c:pt>
                <c:pt idx="88">
                  <c:v>88 rokov</c:v>
                </c:pt>
                <c:pt idx="89">
                  <c:v>89 rokov</c:v>
                </c:pt>
                <c:pt idx="90">
                  <c:v>90 rokov</c:v>
                </c:pt>
                <c:pt idx="91">
                  <c:v>91 rokov</c:v>
                </c:pt>
                <c:pt idx="92">
                  <c:v>92 rokov</c:v>
                </c:pt>
                <c:pt idx="93">
                  <c:v>93 rokov</c:v>
                </c:pt>
                <c:pt idx="94">
                  <c:v>94 rokov</c:v>
                </c:pt>
                <c:pt idx="95">
                  <c:v>95 rokov</c:v>
                </c:pt>
                <c:pt idx="96">
                  <c:v>96 rokov</c:v>
                </c:pt>
                <c:pt idx="97">
                  <c:v>97 rokov</c:v>
                </c:pt>
                <c:pt idx="98">
                  <c:v>98 rokov</c:v>
                </c:pt>
                <c:pt idx="99">
                  <c:v>99 rokov</c:v>
                </c:pt>
                <c:pt idx="100">
                  <c:v>100+ rokov</c:v>
                </c:pt>
              </c:strCache>
            </c:strRef>
          </c:cat>
          <c:val>
            <c:numRef>
              <c:f>'K1.2 Demografické ukazovatele'!$Q$30:$Q$130</c:f>
              <c:numCache>
                <c:formatCode>#,##0</c:formatCode>
                <c:ptCount val="101"/>
                <c:pt idx="0">
                  <c:v>-23911</c:v>
                </c:pt>
                <c:pt idx="1">
                  <c:v>-25481</c:v>
                </c:pt>
                <c:pt idx="2">
                  <c:v>-27647</c:v>
                </c:pt>
                <c:pt idx="3">
                  <c:v>-29526</c:v>
                </c:pt>
                <c:pt idx="4">
                  <c:v>-29598</c:v>
                </c:pt>
                <c:pt idx="5">
                  <c:v>-30359</c:v>
                </c:pt>
                <c:pt idx="6">
                  <c:v>-31057</c:v>
                </c:pt>
                <c:pt idx="7">
                  <c:v>-31271</c:v>
                </c:pt>
                <c:pt idx="8">
                  <c:v>-30993</c:v>
                </c:pt>
                <c:pt idx="9">
                  <c:v>-30301</c:v>
                </c:pt>
                <c:pt idx="10">
                  <c:v>-29602</c:v>
                </c:pt>
                <c:pt idx="11">
                  <c:v>-29547</c:v>
                </c:pt>
                <c:pt idx="12">
                  <c:v>-30083</c:v>
                </c:pt>
                <c:pt idx="13">
                  <c:v>-29403</c:v>
                </c:pt>
                <c:pt idx="14">
                  <c:v>-29515</c:v>
                </c:pt>
                <c:pt idx="15">
                  <c:v>-30363</c:v>
                </c:pt>
                <c:pt idx="16">
                  <c:v>-28996</c:v>
                </c:pt>
                <c:pt idx="17">
                  <c:v>-27527</c:v>
                </c:pt>
                <c:pt idx="18">
                  <c:v>-27224</c:v>
                </c:pt>
                <c:pt idx="19">
                  <c:v>-27579</c:v>
                </c:pt>
                <c:pt idx="20">
                  <c:v>-27149</c:v>
                </c:pt>
                <c:pt idx="21">
                  <c:v>-26051</c:v>
                </c:pt>
                <c:pt idx="22">
                  <c:v>-25572</c:v>
                </c:pt>
                <c:pt idx="23">
                  <c:v>-26197</c:v>
                </c:pt>
                <c:pt idx="24">
                  <c:v>-27766</c:v>
                </c:pt>
                <c:pt idx="25">
                  <c:v>-28148</c:v>
                </c:pt>
                <c:pt idx="26">
                  <c:v>-28911</c:v>
                </c:pt>
                <c:pt idx="27">
                  <c:v>-29787</c:v>
                </c:pt>
                <c:pt idx="28">
                  <c:v>-30390</c:v>
                </c:pt>
                <c:pt idx="29">
                  <c:v>-30914</c:v>
                </c:pt>
                <c:pt idx="30">
                  <c:v>-33259</c:v>
                </c:pt>
                <c:pt idx="31">
                  <c:v>-36848</c:v>
                </c:pt>
                <c:pt idx="32">
                  <c:v>-37274</c:v>
                </c:pt>
                <c:pt idx="33">
                  <c:v>-39155</c:v>
                </c:pt>
                <c:pt idx="34">
                  <c:v>-39857</c:v>
                </c:pt>
                <c:pt idx="35">
                  <c:v>-39615</c:v>
                </c:pt>
                <c:pt idx="36">
                  <c:v>-41096</c:v>
                </c:pt>
                <c:pt idx="37">
                  <c:v>-41050</c:v>
                </c:pt>
                <c:pt idx="38">
                  <c:v>-42613</c:v>
                </c:pt>
                <c:pt idx="39">
                  <c:v>-43912</c:v>
                </c:pt>
                <c:pt idx="40">
                  <c:v>-43952</c:v>
                </c:pt>
                <c:pt idx="41">
                  <c:v>-44314</c:v>
                </c:pt>
                <c:pt idx="42">
                  <c:v>-44453</c:v>
                </c:pt>
                <c:pt idx="43">
                  <c:v>-44051</c:v>
                </c:pt>
                <c:pt idx="44">
                  <c:v>-45057</c:v>
                </c:pt>
                <c:pt idx="45">
                  <c:v>-46791</c:v>
                </c:pt>
                <c:pt idx="46">
                  <c:v>-46530</c:v>
                </c:pt>
                <c:pt idx="47">
                  <c:v>-46826</c:v>
                </c:pt>
                <c:pt idx="48">
                  <c:v>-46352</c:v>
                </c:pt>
                <c:pt idx="49">
                  <c:v>-44673</c:v>
                </c:pt>
                <c:pt idx="50">
                  <c:v>-44522</c:v>
                </c:pt>
                <c:pt idx="51">
                  <c:v>-41821</c:v>
                </c:pt>
                <c:pt idx="52">
                  <c:v>-39166</c:v>
                </c:pt>
                <c:pt idx="53">
                  <c:v>-36902</c:v>
                </c:pt>
                <c:pt idx="54">
                  <c:v>-35343</c:v>
                </c:pt>
                <c:pt idx="55">
                  <c:v>-34432</c:v>
                </c:pt>
                <c:pt idx="56">
                  <c:v>-32480</c:v>
                </c:pt>
                <c:pt idx="57">
                  <c:v>-32449</c:v>
                </c:pt>
                <c:pt idx="58">
                  <c:v>-33194</c:v>
                </c:pt>
                <c:pt idx="59">
                  <c:v>-33518</c:v>
                </c:pt>
                <c:pt idx="60">
                  <c:v>-34658</c:v>
                </c:pt>
                <c:pt idx="61">
                  <c:v>-33816</c:v>
                </c:pt>
                <c:pt idx="62">
                  <c:v>-31806</c:v>
                </c:pt>
                <c:pt idx="63">
                  <c:v>-32102</c:v>
                </c:pt>
                <c:pt idx="64">
                  <c:v>-31524</c:v>
                </c:pt>
                <c:pt idx="65">
                  <c:v>-30548</c:v>
                </c:pt>
                <c:pt idx="66">
                  <c:v>-30903</c:v>
                </c:pt>
                <c:pt idx="67">
                  <c:v>-30981</c:v>
                </c:pt>
                <c:pt idx="68">
                  <c:v>-30408</c:v>
                </c:pt>
                <c:pt idx="69">
                  <c:v>-29476</c:v>
                </c:pt>
                <c:pt idx="70">
                  <c:v>-27976</c:v>
                </c:pt>
                <c:pt idx="71">
                  <c:v>-26615</c:v>
                </c:pt>
                <c:pt idx="72">
                  <c:v>-25262</c:v>
                </c:pt>
                <c:pt idx="73">
                  <c:v>-23658</c:v>
                </c:pt>
                <c:pt idx="74">
                  <c:v>-21552</c:v>
                </c:pt>
                <c:pt idx="75">
                  <c:v>-18618</c:v>
                </c:pt>
                <c:pt idx="76">
                  <c:v>-17264</c:v>
                </c:pt>
                <c:pt idx="77">
                  <c:v>-15442</c:v>
                </c:pt>
                <c:pt idx="78">
                  <c:v>-12226</c:v>
                </c:pt>
                <c:pt idx="79">
                  <c:v>-10389</c:v>
                </c:pt>
                <c:pt idx="80">
                  <c:v>-9776</c:v>
                </c:pt>
                <c:pt idx="81">
                  <c:v>-8550</c:v>
                </c:pt>
                <c:pt idx="82">
                  <c:v>-7646</c:v>
                </c:pt>
                <c:pt idx="83">
                  <c:v>-6777</c:v>
                </c:pt>
                <c:pt idx="84">
                  <c:v>-5942</c:v>
                </c:pt>
                <c:pt idx="85">
                  <c:v>-4735</c:v>
                </c:pt>
                <c:pt idx="86">
                  <c:v>-3912</c:v>
                </c:pt>
                <c:pt idx="87">
                  <c:v>-3184</c:v>
                </c:pt>
                <c:pt idx="88">
                  <c:v>-2602</c:v>
                </c:pt>
                <c:pt idx="89">
                  <c:v>-2152</c:v>
                </c:pt>
                <c:pt idx="90">
                  <c:v>-1850</c:v>
                </c:pt>
                <c:pt idx="91">
                  <c:v>-1483</c:v>
                </c:pt>
                <c:pt idx="92">
                  <c:v>-1186</c:v>
                </c:pt>
                <c:pt idx="93">
                  <c:v>-889</c:v>
                </c:pt>
                <c:pt idx="94">
                  <c:v>-627</c:v>
                </c:pt>
                <c:pt idx="95">
                  <c:v>-487</c:v>
                </c:pt>
                <c:pt idx="96">
                  <c:v>-347</c:v>
                </c:pt>
                <c:pt idx="97">
                  <c:v>-262</c:v>
                </c:pt>
                <c:pt idx="98">
                  <c:v>-217</c:v>
                </c:pt>
                <c:pt idx="99">
                  <c:v>-156</c:v>
                </c:pt>
                <c:pt idx="100">
                  <c:v>-572</c:v>
                </c:pt>
              </c:numCache>
            </c:numRef>
          </c:val>
          <c:extLst>
            <c:ext xmlns:c16="http://schemas.microsoft.com/office/drawing/2014/chart" uri="{C3380CC4-5D6E-409C-BE32-E72D297353CC}">
              <c16:uniqueId val="{00000003-5080-4D3E-A74C-517C102F58B5}"/>
            </c:ext>
          </c:extLst>
        </c:ser>
        <c:dLbls>
          <c:showLegendKey val="0"/>
          <c:showVal val="0"/>
          <c:showCatName val="0"/>
          <c:showSerName val="0"/>
          <c:showPercent val="0"/>
          <c:showBubbleSize val="0"/>
        </c:dLbls>
        <c:gapWidth val="0"/>
        <c:overlap val="100"/>
        <c:axId val="126243608"/>
        <c:axId val="126125336"/>
      </c:barChart>
      <c:catAx>
        <c:axId val="126243608"/>
        <c:scaling>
          <c:orientation val="minMax"/>
        </c:scaling>
        <c:delete val="0"/>
        <c:axPos val="l"/>
        <c:majorGridlines>
          <c:spPr>
            <a:ln>
              <a:solidFill>
                <a:srgbClr val="B7194A">
                  <a:alpha val="12000"/>
                </a:srgbClr>
              </a:solidFill>
            </a:ln>
          </c:spPr>
        </c:majorGridlines>
        <c:numFmt formatCode="General" sourceLinked="1"/>
        <c:majorTickMark val="out"/>
        <c:minorTickMark val="none"/>
        <c:tickLblPos val="low"/>
        <c:crossAx val="126125336"/>
        <c:crossesAt val="0"/>
        <c:auto val="1"/>
        <c:lblAlgn val="ctr"/>
        <c:lblOffset val="100"/>
        <c:tickLblSkip val="5"/>
        <c:tickMarkSkip val="5"/>
        <c:noMultiLvlLbl val="0"/>
      </c:catAx>
      <c:valAx>
        <c:axId val="126125336"/>
        <c:scaling>
          <c:orientation val="minMax"/>
          <c:max val="50000"/>
          <c:min val="-50000"/>
        </c:scaling>
        <c:delete val="0"/>
        <c:axPos val="b"/>
        <c:majorGridlines>
          <c:spPr>
            <a:ln>
              <a:solidFill>
                <a:srgbClr val="B7194A">
                  <a:alpha val="9000"/>
                </a:srgbClr>
              </a:solidFill>
            </a:ln>
          </c:spPr>
        </c:majorGridlines>
        <c:numFmt formatCode="#,##0;#,##0" sourceLinked="0"/>
        <c:majorTickMark val="out"/>
        <c:minorTickMark val="none"/>
        <c:tickLblPos val="nextTo"/>
        <c:crossAx val="126243608"/>
        <c:crosses val="autoZero"/>
        <c:crossBetween val="between"/>
        <c:majorUnit val="10000"/>
      </c:valAx>
    </c:plotArea>
    <c:legend>
      <c:legendPos val="r"/>
      <c:layout>
        <c:manualLayout>
          <c:xMode val="edge"/>
          <c:yMode val="edge"/>
          <c:x val="0.7721817802576002"/>
          <c:y val="6.9060576829605688E-2"/>
          <c:w val="0.12906728546348922"/>
          <c:h val="0.12897443375133666"/>
        </c:manualLayout>
      </c:layout>
      <c:overlay val="1"/>
    </c:legend>
    <c:plotVisOnly val="1"/>
    <c:dispBlanksAs val="gap"/>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118831873049799"/>
          <c:y val="0.11203169385099289"/>
          <c:w val="0.58549306336707907"/>
          <c:h val="0.88244169837621977"/>
        </c:manualLayout>
      </c:layout>
      <c:doughnutChart>
        <c:varyColors val="1"/>
        <c:ser>
          <c:idx val="0"/>
          <c:order val="0"/>
          <c:tx>
            <c:strRef>
              <c:f>'K2.1.1 Ekon.aktiv.obyvateľstva'!$K$9</c:f>
              <c:strCache>
                <c:ptCount val="1"/>
                <c:pt idx="0">
                  <c:v>Ekonomicky aktívne obyvateľstvo (v tis.)</c:v>
                </c:pt>
              </c:strCache>
            </c:strRef>
          </c:tx>
          <c:dPt>
            <c:idx val="0"/>
            <c:bubble3D val="0"/>
            <c:spPr>
              <a:solidFill>
                <a:srgbClr val="B7194A"/>
              </a:solidFill>
            </c:spPr>
            <c:extLst>
              <c:ext xmlns:c16="http://schemas.microsoft.com/office/drawing/2014/chart" uri="{C3380CC4-5D6E-409C-BE32-E72D297353CC}">
                <c16:uniqueId val="{00000001-A991-4B8E-A65A-26BD5547766F}"/>
              </c:ext>
            </c:extLst>
          </c:dPt>
          <c:dPt>
            <c:idx val="1"/>
            <c:bubble3D val="0"/>
            <c:spPr>
              <a:pattFill prst="dkDnDiag">
                <a:fgClr>
                  <a:sysClr val="window" lastClr="FFFFFF">
                    <a:lumMod val="50000"/>
                  </a:sysClr>
                </a:fgClr>
                <a:bgClr>
                  <a:sysClr val="window" lastClr="FFFFFF"/>
                </a:bgClr>
              </a:pattFill>
            </c:spPr>
            <c:extLst>
              <c:ext xmlns:c16="http://schemas.microsoft.com/office/drawing/2014/chart" uri="{C3380CC4-5D6E-409C-BE32-E72D297353CC}">
                <c16:uniqueId val="{00000003-A991-4B8E-A65A-26BD5547766F}"/>
              </c:ext>
            </c:extLst>
          </c:dPt>
          <c:dPt>
            <c:idx val="2"/>
            <c:bubble3D val="0"/>
            <c:spPr>
              <a:solidFill>
                <a:srgbClr val="E85E86"/>
              </a:solidFill>
            </c:spPr>
            <c:extLst>
              <c:ext xmlns:c16="http://schemas.microsoft.com/office/drawing/2014/chart" uri="{C3380CC4-5D6E-409C-BE32-E72D297353CC}">
                <c16:uniqueId val="{00000005-A991-4B8E-A65A-26BD5547766F}"/>
              </c:ext>
            </c:extLst>
          </c:dPt>
          <c:dPt>
            <c:idx val="3"/>
            <c:bubble3D val="0"/>
            <c:spPr>
              <a:solidFill>
                <a:sysClr val="window" lastClr="FFFFFF">
                  <a:lumMod val="75000"/>
                </a:sysClr>
              </a:solidFill>
            </c:spPr>
            <c:extLst>
              <c:ext xmlns:c16="http://schemas.microsoft.com/office/drawing/2014/chart" uri="{C3380CC4-5D6E-409C-BE32-E72D297353CC}">
                <c16:uniqueId val="{00000007-A991-4B8E-A65A-26BD5547766F}"/>
              </c:ext>
            </c:extLst>
          </c:dPt>
          <c:dPt>
            <c:idx val="4"/>
            <c:bubble3D val="0"/>
            <c:spPr>
              <a:pattFill prst="pct20">
                <a:fgClr>
                  <a:srgbClr val="B7194A"/>
                </a:fgClr>
                <a:bgClr>
                  <a:sysClr val="window" lastClr="FFFFFF"/>
                </a:bgClr>
              </a:pattFill>
            </c:spPr>
            <c:extLst>
              <c:ext xmlns:c16="http://schemas.microsoft.com/office/drawing/2014/chart" uri="{C3380CC4-5D6E-409C-BE32-E72D297353CC}">
                <c16:uniqueId val="{00000009-A991-4B8E-A65A-26BD5547766F}"/>
              </c:ext>
            </c:extLst>
          </c:dPt>
          <c:dLbls>
            <c:dLbl>
              <c:idx val="0"/>
              <c:layout>
                <c:manualLayout>
                  <c:x val="-1.2525442922345607E-2"/>
                  <c:y val="-0.12138053415123515"/>
                </c:manualLayout>
              </c:layout>
              <c:tx>
                <c:rich>
                  <a:bodyPr/>
                  <a:lstStyle/>
                  <a:p>
                    <a:pPr>
                      <a:defRPr b="1">
                        <a:solidFill>
                          <a:schemeClr val="bg1"/>
                        </a:solidFill>
                      </a:defRPr>
                    </a:pPr>
                    <a:fld id="{DBCC56EE-44BF-41D2-B95E-AF64B64BF365}" type="VALUE">
                      <a:rPr lang="en-US" b="1">
                        <a:solidFill>
                          <a:schemeClr val="bg1"/>
                        </a:solidFill>
                      </a:rPr>
                      <a:pPr>
                        <a:defRPr b="1">
                          <a:solidFill>
                            <a:schemeClr val="bg1"/>
                          </a:solidFill>
                        </a:defRPr>
                      </a:pPr>
                      <a:t>[HODNOTA]</a:t>
                    </a:fld>
                    <a:r>
                      <a:rPr lang="en-US" b="1">
                        <a:solidFill>
                          <a:schemeClr val="bg1"/>
                        </a:solidFill>
                      </a:rPr>
                      <a:t> tis.</a:t>
                    </a:r>
                    <a:endParaRPr lang="en-US" b="1" baseline="0">
                      <a:solidFill>
                        <a:schemeClr val="bg1"/>
                      </a:solidFill>
                    </a:endParaRPr>
                  </a:p>
                  <a:p>
                    <a:pPr>
                      <a:defRPr b="1">
                        <a:solidFill>
                          <a:schemeClr val="bg1"/>
                        </a:solidFill>
                      </a:defRPr>
                    </a:pPr>
                    <a:fld id="{D4C6E1F3-0E67-4C54-8DA9-5CDD226DC476}" type="PERCENTAGE">
                      <a:rPr lang="en-US" b="1">
                        <a:solidFill>
                          <a:schemeClr val="bg1"/>
                        </a:solidFill>
                      </a:rPr>
                      <a:pPr>
                        <a:defRPr b="1">
                          <a:solidFill>
                            <a:schemeClr val="bg1"/>
                          </a:solidFill>
                        </a:defRPr>
                      </a:pPr>
                      <a:t>[PERCENTO]</a:t>
                    </a:fld>
                    <a:endParaRPr lang="sk-SK"/>
                  </a:p>
                </c:rich>
              </c:tx>
              <c:numFmt formatCode="0.0%" sourceLinked="0"/>
              <c:spPr>
                <a:noFill/>
                <a:ln>
                  <a:noFill/>
                </a:ln>
                <a:effectLst/>
              </c:spPr>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A991-4B8E-A65A-26BD5547766F}"/>
                </c:ext>
              </c:extLst>
            </c:dLbl>
            <c:dLbl>
              <c:idx val="1"/>
              <c:layout>
                <c:manualLayout>
                  <c:x val="-2.8165127669429763E-3"/>
                  <c:y val="0.15969071433638349"/>
                </c:manualLayout>
              </c:layout>
              <c:tx>
                <c:rich>
                  <a:bodyPr/>
                  <a:lstStyle/>
                  <a:p>
                    <a:fld id="{51367937-32A8-4E16-93FE-8D5920BE8075}" type="VALUE">
                      <a:rPr lang="en-US" b="1">
                        <a:solidFill>
                          <a:sysClr val="windowText" lastClr="000000"/>
                        </a:solidFill>
                      </a:rPr>
                      <a:pPr/>
                      <a:t>[HODNOTA]</a:t>
                    </a:fld>
                    <a:r>
                      <a:rPr lang="en-US" b="1">
                        <a:solidFill>
                          <a:sysClr val="windowText" lastClr="000000"/>
                        </a:solidFill>
                      </a:rPr>
                      <a:t> tis. </a:t>
                    </a:r>
                    <a:endParaRPr lang="en-US" b="1" baseline="0">
                      <a:solidFill>
                        <a:sysClr val="windowText" lastClr="000000"/>
                      </a:solidFill>
                    </a:endParaRPr>
                  </a:p>
                  <a:p>
                    <a:fld id="{9C7C1B75-420D-4084-B85B-3B19F15D6155}" type="PERCENTAGE">
                      <a:rPr lang="en-US" b="1">
                        <a:solidFill>
                          <a:sysClr val="windowText" lastClr="000000"/>
                        </a:solidFill>
                      </a:rPr>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A991-4B8E-A65A-26BD5547766F}"/>
                </c:ext>
              </c:extLst>
            </c:dLbl>
            <c:dLbl>
              <c:idx val="2"/>
              <c:layout>
                <c:manualLayout>
                  <c:x val="-0.17885762715205031"/>
                  <c:y val="0.14529814854224304"/>
                </c:manualLayout>
              </c:layout>
              <c:tx>
                <c:rich>
                  <a:bodyPr/>
                  <a:lstStyle/>
                  <a:p>
                    <a:fld id="{CC25A295-00B1-4665-BF4E-4B47CBEC21CD}" type="VALUE">
                      <a:rPr lang="en-US"/>
                      <a:pPr/>
                      <a:t>[HODNOTA]</a:t>
                    </a:fld>
                    <a:r>
                      <a:rPr lang="en-US"/>
                      <a:t> tis.</a:t>
                    </a:r>
                    <a:endParaRPr lang="en-US" baseline="0"/>
                  </a:p>
                  <a:p>
                    <a:fld id="{FFE0BBAC-549D-4479-B6F3-CF60C47CF3D9}"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991-4B8E-A65A-26BD5547766F}"/>
                </c:ext>
              </c:extLst>
            </c:dLbl>
            <c:dLbl>
              <c:idx val="3"/>
              <c:layout>
                <c:manualLayout>
                  <c:x val="5.0101771689382429E-3"/>
                  <c:y val="1.7486340001641239E-2"/>
                </c:manualLayout>
              </c:layout>
              <c:tx>
                <c:rich>
                  <a:bodyPr/>
                  <a:lstStyle/>
                  <a:p>
                    <a:fld id="{FBF2C986-EC48-4D2F-AFC6-48E0F4900370}" type="VALUE">
                      <a:rPr lang="en-US"/>
                      <a:pPr/>
                      <a:t>[HODNOTA]</a:t>
                    </a:fld>
                    <a:r>
                      <a:rPr lang="en-US"/>
                      <a:t> tis.</a:t>
                    </a:r>
                    <a:endParaRPr lang="en-US" baseline="0"/>
                  </a:p>
                  <a:p>
                    <a:fld id="{BDC5BDFA-E69B-4E03-950D-67B207788E8D}"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A991-4B8E-A65A-26BD5547766F}"/>
                </c:ext>
              </c:extLst>
            </c:dLbl>
            <c:dLbl>
              <c:idx val="4"/>
              <c:layout>
                <c:manualLayout>
                  <c:x val="0.23681065600864887"/>
                  <c:y val="-0.20510809943092667"/>
                </c:manualLayout>
              </c:layout>
              <c:tx>
                <c:rich>
                  <a:bodyPr/>
                  <a:lstStyle/>
                  <a:p>
                    <a:fld id="{4B55614E-B111-42D6-A980-CB9954A07C63}" type="VALUE">
                      <a:rPr lang="en-US" b="1"/>
                      <a:pPr/>
                      <a:t>[HODNOTA]</a:t>
                    </a:fld>
                    <a:r>
                      <a:rPr lang="en-US" b="1"/>
                      <a:t> tis.</a:t>
                    </a:r>
                    <a:endParaRPr lang="en-US" b="1" baseline="0"/>
                  </a:p>
                  <a:p>
                    <a:fld id="{040E55AB-C634-44AE-B681-0C8D4AC63116}" type="PERCENTAGE">
                      <a:rPr lang="en-US" b="1"/>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A991-4B8E-A65A-26BD5547766F}"/>
                </c:ext>
              </c:extLst>
            </c:dLbl>
            <c:numFmt formatCode="0.0%" sourceLinked="0"/>
            <c:spPr>
              <a:noFill/>
              <a:ln>
                <a:noFill/>
              </a:ln>
              <a:effectLst/>
            </c:spPr>
            <c:txPr>
              <a:bodyPr/>
              <a:lstStyle/>
              <a:p>
                <a:pPr>
                  <a:defRPr b="1">
                    <a:solidFill>
                      <a:sysClr val="windowText" lastClr="000000"/>
                    </a:solidFill>
                  </a:defRPr>
                </a:pPr>
                <a:endParaRPr lang="sk-SK"/>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'K2.1.1 Ekon.aktiv.obyvateľstva'!$N$10:$N$14</c:f>
              <c:strCache>
                <c:ptCount val="5"/>
                <c:pt idx="0">
                  <c:v>pracujúci</c:v>
                </c:pt>
                <c:pt idx="1">
                  <c:v>nezamestnaní</c:v>
                </c:pt>
                <c:pt idx="2">
                  <c:v>študenti, učni</c:v>
                </c:pt>
                <c:pt idx="3">
                  <c:v>dôchodcovia</c:v>
                </c:pt>
                <c:pt idx="4">
                  <c:v>ostatní</c:v>
                </c:pt>
              </c:strCache>
            </c:strRef>
          </c:cat>
          <c:val>
            <c:numRef>
              <c:f>'K2.1.1 Ekon.aktiv.obyvateľstva'!$O$10:$O$14</c:f>
              <c:numCache>
                <c:formatCode>#\ ##0.0</c:formatCode>
                <c:ptCount val="5"/>
                <c:pt idx="0">
                  <c:v>2620.8000000000002</c:v>
                </c:pt>
                <c:pt idx="1">
                  <c:v>147.69999999999999</c:v>
                </c:pt>
                <c:pt idx="2">
                  <c:v>383.6</c:v>
                </c:pt>
                <c:pt idx="3">
                  <c:v>1154</c:v>
                </c:pt>
                <c:pt idx="4">
                  <c:v>196.30000000000018</c:v>
                </c:pt>
              </c:numCache>
            </c:numRef>
          </c:val>
          <c:extLst>
            <c:ext xmlns:c16="http://schemas.microsoft.com/office/drawing/2014/chart" uri="{C3380CC4-5D6E-409C-BE32-E72D297353CC}">
              <c16:uniqueId val="{0000000A-A991-4B8E-A65A-26BD5547766F}"/>
            </c:ext>
          </c:extLst>
        </c:ser>
        <c:ser>
          <c:idx val="1"/>
          <c:order val="1"/>
          <c:dPt>
            <c:idx val="0"/>
            <c:bubble3D val="0"/>
            <c:spPr>
              <a:solidFill>
                <a:srgbClr val="EAEAEA"/>
              </a:solidFill>
            </c:spPr>
            <c:extLst>
              <c:ext xmlns:c16="http://schemas.microsoft.com/office/drawing/2014/chart" uri="{C3380CC4-5D6E-409C-BE32-E72D297353CC}">
                <c16:uniqueId val="{0000000C-A991-4B8E-A65A-26BD5547766F}"/>
              </c:ext>
            </c:extLst>
          </c:dPt>
          <c:dPt>
            <c:idx val="2"/>
            <c:bubble3D val="0"/>
            <c:spPr>
              <a:solidFill>
                <a:srgbClr val="E593AA"/>
              </a:solidFill>
            </c:spPr>
            <c:extLst>
              <c:ext xmlns:c16="http://schemas.microsoft.com/office/drawing/2014/chart" uri="{C3380CC4-5D6E-409C-BE32-E72D297353CC}">
                <c16:uniqueId val="{0000000E-A991-4B8E-A65A-26BD5547766F}"/>
              </c:ext>
            </c:extLst>
          </c:dPt>
          <c:dLbls>
            <c:dLbl>
              <c:idx val="0"/>
              <c:layout>
                <c:manualLayout>
                  <c:x val="0.16760340189015788"/>
                  <c:y val="-0.1980032631056253"/>
                </c:manualLayout>
              </c:layout>
              <c:tx>
                <c:rich>
                  <a:bodyPr/>
                  <a:lstStyle/>
                  <a:p>
                    <a:fld id="{D91E058B-C53D-43CC-A851-33FFCC1428ED}" type="VALUE">
                      <a:rPr lang="en-US"/>
                      <a:pPr/>
                      <a:t>[HODNOTA]</a:t>
                    </a:fld>
                    <a:r>
                      <a:rPr lang="en-US"/>
                      <a:t> tis.</a:t>
                    </a:r>
                    <a:endParaRPr lang="en-US" baseline="0"/>
                  </a:p>
                  <a:p>
                    <a:fld id="{91D7FD7D-33DD-42D2-B1F7-F403EA3B8870}"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A991-4B8E-A65A-26BD5547766F}"/>
                </c:ext>
              </c:extLst>
            </c:dLbl>
            <c:dLbl>
              <c:idx val="1"/>
              <c:delete val="1"/>
              <c:extLst>
                <c:ext xmlns:c15="http://schemas.microsoft.com/office/drawing/2012/chart" uri="{CE6537A1-D6FC-4f65-9D91-7224C49458BB}"/>
                <c:ext xmlns:c16="http://schemas.microsoft.com/office/drawing/2014/chart" uri="{C3380CC4-5D6E-409C-BE32-E72D297353CC}">
                  <c16:uniqueId val="{0000000F-A991-4B8E-A65A-26BD5547766F}"/>
                </c:ext>
              </c:extLst>
            </c:dLbl>
            <c:dLbl>
              <c:idx val="2"/>
              <c:tx>
                <c:rich>
                  <a:bodyPr/>
                  <a:lstStyle/>
                  <a:p>
                    <a:fld id="{6A00BFDF-ED69-41D5-A202-036BA134435B}" type="VALUE">
                      <a:rPr lang="en-US"/>
                      <a:pPr/>
                      <a:t>[HODNOTA]</a:t>
                    </a:fld>
                    <a:r>
                      <a:rPr lang="en-US"/>
                      <a:t> tis.</a:t>
                    </a:r>
                    <a:endParaRPr lang="en-US" baseline="0"/>
                  </a:p>
                  <a:p>
                    <a:fld id="{D71B8E22-E99A-4FB8-BC7C-08FBAB740FCA}" type="PERCENTAGE">
                      <a:rPr lang="en-US"/>
                      <a:pPr/>
                      <a:t>[PERCENTO]</a:t>
                    </a:fld>
                    <a:endParaRPr lang="sk-SK"/>
                  </a:p>
                </c:rich>
              </c:tx>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E-A991-4B8E-A65A-26BD5547766F}"/>
                </c:ext>
              </c:extLst>
            </c:dLbl>
            <c:dLbl>
              <c:idx val="3"/>
              <c:delete val="1"/>
              <c:extLst>
                <c:ext xmlns:c15="http://schemas.microsoft.com/office/drawing/2012/chart" uri="{CE6537A1-D6FC-4f65-9D91-7224C49458BB}"/>
                <c:ext xmlns:c16="http://schemas.microsoft.com/office/drawing/2014/chart" uri="{C3380CC4-5D6E-409C-BE32-E72D297353CC}">
                  <c16:uniqueId val="{00000010-A991-4B8E-A65A-26BD5547766F}"/>
                </c:ext>
              </c:extLst>
            </c:dLbl>
            <c:dLbl>
              <c:idx val="4"/>
              <c:delete val="1"/>
              <c:extLst>
                <c:ext xmlns:c15="http://schemas.microsoft.com/office/drawing/2012/chart" uri="{CE6537A1-D6FC-4f65-9D91-7224C49458BB}"/>
                <c:ext xmlns:c16="http://schemas.microsoft.com/office/drawing/2014/chart" uri="{C3380CC4-5D6E-409C-BE32-E72D297353CC}">
                  <c16:uniqueId val="{00000011-A991-4B8E-A65A-26BD5547766F}"/>
                </c:ext>
              </c:extLst>
            </c:dLbl>
            <c:numFmt formatCode="0.0%" sourceLinked="0"/>
            <c:spPr>
              <a:noFill/>
              <a:ln>
                <a:noFill/>
              </a:ln>
              <a:effectLst/>
            </c:spPr>
            <c:txPr>
              <a:bodyPr/>
              <a:lstStyle/>
              <a:p>
                <a:pPr>
                  <a:defRPr b="1">
                    <a:latin typeface="Arial Narrow" panose="020B0606020202030204" pitchFamily="34" charset="0"/>
                  </a:defRPr>
                </a:pPr>
                <a:endParaRPr lang="sk-SK"/>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'K2.1.1 Ekon.aktiv.obyvateľstva'!$N$10:$N$14</c:f>
              <c:strCache>
                <c:ptCount val="5"/>
                <c:pt idx="0">
                  <c:v>pracujúci</c:v>
                </c:pt>
                <c:pt idx="1">
                  <c:v>nezamestnaní</c:v>
                </c:pt>
                <c:pt idx="2">
                  <c:v>študenti, učni</c:v>
                </c:pt>
                <c:pt idx="3">
                  <c:v>dôchodcovia</c:v>
                </c:pt>
                <c:pt idx="4">
                  <c:v>ostatní</c:v>
                </c:pt>
              </c:strCache>
            </c:strRef>
          </c:cat>
          <c:val>
            <c:numRef>
              <c:f>'K2.1.1 Ekon.aktiv.obyvateľstva'!$P$10:$P$14</c:f>
              <c:numCache>
                <c:formatCode>#\ ##0.0</c:formatCode>
                <c:ptCount val="5"/>
                <c:pt idx="0">
                  <c:v>2768.5</c:v>
                </c:pt>
                <c:pt idx="2">
                  <c:v>1733.9</c:v>
                </c:pt>
              </c:numCache>
            </c:numRef>
          </c:val>
          <c:extLst>
            <c:ext xmlns:c16="http://schemas.microsoft.com/office/drawing/2014/chart" uri="{C3380CC4-5D6E-409C-BE32-E72D297353CC}">
              <c16:uniqueId val="{00000012-A991-4B8E-A65A-26BD5547766F}"/>
            </c:ext>
          </c:extLst>
        </c:ser>
        <c:dLbls>
          <c:showLegendKey val="0"/>
          <c:showVal val="0"/>
          <c:showCatName val="0"/>
          <c:showSerName val="0"/>
          <c:showPercent val="1"/>
          <c:showBubbleSize val="0"/>
          <c:showLeaderLines val="1"/>
        </c:dLbls>
        <c:firstSliceAng val="0"/>
        <c:holeSize val="23"/>
      </c:doughnutChart>
    </c:plotArea>
    <c:legend>
      <c:legendPos val="t"/>
      <c:layout>
        <c:manualLayout>
          <c:xMode val="edge"/>
          <c:yMode val="edge"/>
          <c:x val="6.3040266098858527E-3"/>
          <c:y val="9.7781374146299511E-3"/>
          <c:w val="0.97517851935174771"/>
          <c:h val="9.3234598505303343E-2"/>
        </c:manualLayout>
      </c:layout>
      <c:overlay val="0"/>
      <c:txPr>
        <a:bodyPr/>
        <a:lstStyle/>
        <a:p>
          <a:pPr rtl="0">
            <a:defRPr/>
          </a:pPr>
          <a:endParaRPr lang="sk-SK"/>
        </a:p>
      </c:txPr>
    </c:legend>
    <c:plotVisOnly val="1"/>
    <c:dispBlanksAs val="zero"/>
    <c:showDLblsOverMax val="0"/>
  </c:chart>
  <c:spPr>
    <a:ln>
      <a:noFill/>
    </a:ln>
  </c:spPr>
  <c:txPr>
    <a:bodyPr/>
    <a:lstStyle/>
    <a:p>
      <a:pPr>
        <a:defRPr baseline="0">
          <a:latin typeface="Arial Narrow" panose="020B0606020202030204" pitchFamily="34" charset="0"/>
        </a:defRPr>
      </a:pPr>
      <a:endParaRPr lang="sk-SK"/>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3839607610519"/>
          <c:y val="6.837770200445599E-2"/>
          <c:w val="0.77540263503544993"/>
          <c:h val="0.72776084225715065"/>
        </c:manualLayout>
      </c:layout>
      <c:lineChart>
        <c:grouping val="standard"/>
        <c:varyColors val="0"/>
        <c:ser>
          <c:idx val="2"/>
          <c:order val="0"/>
          <c:tx>
            <c:strRef>
              <c:f>'K2.1.2.1 Zamestnanosť - SP'!$P$5</c:f>
              <c:strCache>
                <c:ptCount val="1"/>
                <c:pt idx="0">
                  <c:v>2023</c:v>
                </c:pt>
              </c:strCache>
            </c:strRef>
          </c:tx>
          <c:spPr>
            <a:ln w="34925">
              <a:solidFill>
                <a:srgbClr val="E85E86"/>
              </a:solidFill>
              <a:prstDash val="sysDash"/>
            </a:ln>
          </c:spPr>
          <c:marker>
            <c:symbol val="none"/>
          </c:marker>
          <c:cat>
            <c:strRef>
              <c:f>'K2.1.2.1 Zamestnanosť - SP'!$O$6:$O$17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SP'!$P$6:$P$17</c:f>
              <c:numCache>
                <c:formatCode>#,##0</c:formatCode>
                <c:ptCount val="12"/>
                <c:pt idx="0">
                  <c:v>189245</c:v>
                </c:pt>
                <c:pt idx="1">
                  <c:v>189668</c:v>
                </c:pt>
                <c:pt idx="2">
                  <c:v>190497</c:v>
                </c:pt>
                <c:pt idx="3">
                  <c:v>191107</c:v>
                </c:pt>
                <c:pt idx="4">
                  <c:v>191945</c:v>
                </c:pt>
                <c:pt idx="5">
                  <c:v>192658</c:v>
                </c:pt>
                <c:pt idx="6">
                  <c:v>193025</c:v>
                </c:pt>
                <c:pt idx="7">
                  <c:v>193015</c:v>
                </c:pt>
                <c:pt idx="8">
                  <c:v>192801</c:v>
                </c:pt>
                <c:pt idx="9">
                  <c:v>192790</c:v>
                </c:pt>
                <c:pt idx="10">
                  <c:v>192743</c:v>
                </c:pt>
                <c:pt idx="11">
                  <c:v>192222</c:v>
                </c:pt>
              </c:numCache>
            </c:numRef>
          </c:val>
          <c:smooth val="0"/>
          <c:extLst>
            <c:ext xmlns:c16="http://schemas.microsoft.com/office/drawing/2014/chart" uri="{C3380CC4-5D6E-409C-BE32-E72D297353CC}">
              <c16:uniqueId val="{00000001-A028-454A-8D1C-3C1A7871BCEB}"/>
            </c:ext>
          </c:extLst>
        </c:ser>
        <c:ser>
          <c:idx val="0"/>
          <c:order val="1"/>
          <c:tx>
            <c:strRef>
              <c:f>'K2.1.2.1 Zamestnanosť - SP'!$Q$5</c:f>
              <c:strCache>
                <c:ptCount val="1"/>
                <c:pt idx="0">
                  <c:v>2024</c:v>
                </c:pt>
              </c:strCache>
            </c:strRef>
          </c:tx>
          <c:spPr>
            <a:ln w="25400">
              <a:solidFill>
                <a:srgbClr val="B7194A"/>
              </a:solidFill>
            </a:ln>
          </c:spPr>
          <c:marker>
            <c:symbol val="none"/>
          </c:marker>
          <c:cat>
            <c:strRef>
              <c:f>'K2.1.2.1 Zamestnanosť - SP'!$O$6:$O$17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SP'!$Q$6:$Q$17</c:f>
              <c:numCache>
                <c:formatCode>#,##0</c:formatCode>
                <c:ptCount val="12"/>
                <c:pt idx="0">
                  <c:v>190186</c:v>
                </c:pt>
                <c:pt idx="1">
                  <c:v>190934</c:v>
                </c:pt>
                <c:pt idx="2">
                  <c:v>191612</c:v>
                </c:pt>
                <c:pt idx="3">
                  <c:v>192281</c:v>
                </c:pt>
                <c:pt idx="4">
                  <c:v>193033</c:v>
                </c:pt>
                <c:pt idx="5">
                  <c:v>193725</c:v>
                </c:pt>
                <c:pt idx="6">
                  <c:v>194199</c:v>
                </c:pt>
                <c:pt idx="7">
                  <c:v>194489</c:v>
                </c:pt>
                <c:pt idx="8">
                  <c:v>194635</c:v>
                </c:pt>
                <c:pt idx="9">
                  <c:v>194593</c:v>
                </c:pt>
                <c:pt idx="10">
                  <c:v>194786</c:v>
                </c:pt>
                <c:pt idx="11">
                  <c:v>194449</c:v>
                </c:pt>
              </c:numCache>
            </c:numRef>
          </c:val>
          <c:smooth val="0"/>
          <c:extLst>
            <c:ext xmlns:c16="http://schemas.microsoft.com/office/drawing/2014/chart" uri="{C3380CC4-5D6E-409C-BE32-E72D297353CC}">
              <c16:uniqueId val="{00000000-7164-49BE-9F21-0E699AE805F5}"/>
            </c:ext>
          </c:extLst>
        </c:ser>
        <c:dLbls>
          <c:showLegendKey val="0"/>
          <c:showVal val="0"/>
          <c:showCatName val="0"/>
          <c:showSerName val="0"/>
          <c:showPercent val="0"/>
          <c:showBubbleSize val="0"/>
        </c:dLbls>
        <c:smooth val="0"/>
        <c:axId val="353356592"/>
        <c:axId val="353357768"/>
      </c:lineChart>
      <c:catAx>
        <c:axId val="353356592"/>
        <c:scaling>
          <c:orientation val="minMax"/>
        </c:scaling>
        <c:delete val="0"/>
        <c:axPos val="b"/>
        <c:numFmt formatCode="General" sourceLinked="0"/>
        <c:majorTickMark val="out"/>
        <c:minorTickMark val="none"/>
        <c:tickLblPos val="nextTo"/>
        <c:crossAx val="353357768"/>
        <c:crosses val="autoZero"/>
        <c:auto val="1"/>
        <c:lblAlgn val="ctr"/>
        <c:lblOffset val="100"/>
        <c:noMultiLvlLbl val="0"/>
      </c:catAx>
      <c:valAx>
        <c:axId val="353357768"/>
        <c:scaling>
          <c:orientation val="minMax"/>
          <c:max val="196000"/>
          <c:min val="188000"/>
        </c:scaling>
        <c:delete val="0"/>
        <c:axPos val="l"/>
        <c:majorGridlines/>
        <c:numFmt formatCode="#,##0" sourceLinked="1"/>
        <c:majorTickMark val="out"/>
        <c:minorTickMark val="none"/>
        <c:tickLblPos val="nextTo"/>
        <c:spPr>
          <a:ln w="12700"/>
        </c:spPr>
        <c:crossAx val="353356592"/>
        <c:crosses val="autoZero"/>
        <c:crossBetween val="between"/>
      </c:valAx>
    </c:plotArea>
    <c:legend>
      <c:legendPos val="r"/>
      <c:layout>
        <c:manualLayout>
          <c:xMode val="edge"/>
          <c:yMode val="edge"/>
          <c:x val="0.17776447574817522"/>
          <c:y val="6.0324814274787503E-2"/>
          <c:w val="0.24819302671792898"/>
          <c:h val="0.13750757550508472"/>
        </c:manualLayout>
      </c:layout>
      <c:overlay val="0"/>
    </c:legend>
    <c:plotVisOnly val="1"/>
    <c:dispBlanksAs val="zero"/>
    <c:showDLblsOverMax val="0"/>
  </c:chart>
  <c:spPr>
    <a:ln w="34925">
      <a:noFill/>
    </a:ln>
  </c:spPr>
  <c:txPr>
    <a:bodyPr/>
    <a:lstStyle/>
    <a:p>
      <a:pPr>
        <a:defRPr sz="105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18405562419"/>
          <c:y val="3.1298987816099598E-2"/>
          <c:w val="0.76695643673061165"/>
          <c:h val="0.75748223327562425"/>
        </c:manualLayout>
      </c:layout>
      <c:lineChart>
        <c:grouping val="standard"/>
        <c:varyColors val="0"/>
        <c:ser>
          <c:idx val="2"/>
          <c:order val="0"/>
          <c:tx>
            <c:strRef>
              <c:f>'K2.1.2.1 Zamestnanosť - SP'!$R$5</c:f>
              <c:strCache>
                <c:ptCount val="1"/>
                <c:pt idx="0">
                  <c:v>2023</c:v>
                </c:pt>
              </c:strCache>
            </c:strRef>
          </c:tx>
          <c:spPr>
            <a:ln w="50800">
              <a:solidFill>
                <a:srgbClr val="E85E86"/>
              </a:solidFill>
              <a:prstDash val="sysDot"/>
            </a:ln>
          </c:spPr>
          <c:marker>
            <c:symbol val="none"/>
          </c:marker>
          <c:cat>
            <c:strRef>
              <c:f>'K2.1.2.1 Zamestnanosť - SP'!$O$6:$O$17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SP'!$R$6:$R$17</c:f>
              <c:numCache>
                <c:formatCode>#,##0</c:formatCode>
                <c:ptCount val="12"/>
                <c:pt idx="0">
                  <c:v>1925943</c:v>
                </c:pt>
                <c:pt idx="1">
                  <c:v>1927994</c:v>
                </c:pt>
                <c:pt idx="2">
                  <c:v>1934227</c:v>
                </c:pt>
                <c:pt idx="3">
                  <c:v>1931567</c:v>
                </c:pt>
                <c:pt idx="4">
                  <c:v>1934495</c:v>
                </c:pt>
                <c:pt idx="5">
                  <c:v>1934838</c:v>
                </c:pt>
                <c:pt idx="6">
                  <c:v>1924872</c:v>
                </c:pt>
                <c:pt idx="7">
                  <c:v>1924234</c:v>
                </c:pt>
                <c:pt idx="8">
                  <c:v>1936790</c:v>
                </c:pt>
                <c:pt idx="9">
                  <c:v>1939405</c:v>
                </c:pt>
                <c:pt idx="10">
                  <c:v>1936625</c:v>
                </c:pt>
                <c:pt idx="11">
                  <c:v>1917503</c:v>
                </c:pt>
              </c:numCache>
            </c:numRef>
          </c:val>
          <c:smooth val="0"/>
          <c:extLst>
            <c:ext xmlns:c16="http://schemas.microsoft.com/office/drawing/2014/chart" uri="{C3380CC4-5D6E-409C-BE32-E72D297353CC}">
              <c16:uniqueId val="{00000001-B607-470D-9565-316E13187792}"/>
            </c:ext>
          </c:extLst>
        </c:ser>
        <c:ser>
          <c:idx val="0"/>
          <c:order val="1"/>
          <c:tx>
            <c:strRef>
              <c:f>'K2.1.2.1 Zamestnanosť - SP'!$S$5</c:f>
              <c:strCache>
                <c:ptCount val="1"/>
                <c:pt idx="0">
                  <c:v>2024</c:v>
                </c:pt>
              </c:strCache>
            </c:strRef>
          </c:tx>
          <c:spPr>
            <a:ln w="25400">
              <a:solidFill>
                <a:srgbClr val="B7194A"/>
              </a:solidFill>
            </a:ln>
          </c:spPr>
          <c:marker>
            <c:symbol val="none"/>
          </c:marker>
          <c:val>
            <c:numRef>
              <c:f>'K2.1.2.1 Zamestnanosť - SP'!$S$6:$S$17</c:f>
              <c:numCache>
                <c:formatCode>#,##0</c:formatCode>
                <c:ptCount val="12"/>
                <c:pt idx="0">
                  <c:v>1902630</c:v>
                </c:pt>
                <c:pt idx="1">
                  <c:v>1906593</c:v>
                </c:pt>
                <c:pt idx="2">
                  <c:v>1910970</c:v>
                </c:pt>
                <c:pt idx="3">
                  <c:v>1913989</c:v>
                </c:pt>
                <c:pt idx="4">
                  <c:v>1913895</c:v>
                </c:pt>
                <c:pt idx="5">
                  <c:v>1913833</c:v>
                </c:pt>
                <c:pt idx="6">
                  <c:v>1906424</c:v>
                </c:pt>
                <c:pt idx="7">
                  <c:v>1906907</c:v>
                </c:pt>
                <c:pt idx="8">
                  <c:v>1923442</c:v>
                </c:pt>
                <c:pt idx="9">
                  <c:v>1926534</c:v>
                </c:pt>
                <c:pt idx="10">
                  <c:v>1925774</c:v>
                </c:pt>
                <c:pt idx="11">
                  <c:v>1913835</c:v>
                </c:pt>
              </c:numCache>
            </c:numRef>
          </c:val>
          <c:smooth val="0"/>
          <c:extLst>
            <c:ext xmlns:c16="http://schemas.microsoft.com/office/drawing/2014/chart" uri="{C3380CC4-5D6E-409C-BE32-E72D297353CC}">
              <c16:uniqueId val="{00000000-AA4E-454E-A057-B48C89EBCA62}"/>
            </c:ext>
          </c:extLst>
        </c:ser>
        <c:dLbls>
          <c:showLegendKey val="0"/>
          <c:showVal val="0"/>
          <c:showCatName val="0"/>
          <c:showSerName val="0"/>
          <c:showPercent val="0"/>
          <c:showBubbleSize val="0"/>
        </c:dLbls>
        <c:smooth val="0"/>
        <c:axId val="353356984"/>
        <c:axId val="353357376"/>
      </c:lineChart>
      <c:catAx>
        <c:axId val="353356984"/>
        <c:scaling>
          <c:orientation val="minMax"/>
        </c:scaling>
        <c:delete val="0"/>
        <c:axPos val="b"/>
        <c:numFmt formatCode="General" sourceLinked="0"/>
        <c:majorTickMark val="out"/>
        <c:minorTickMark val="none"/>
        <c:tickLblPos val="nextTo"/>
        <c:crossAx val="353357376"/>
        <c:crosses val="autoZero"/>
        <c:auto val="1"/>
        <c:lblAlgn val="ctr"/>
        <c:lblOffset val="100"/>
        <c:noMultiLvlLbl val="0"/>
      </c:catAx>
      <c:valAx>
        <c:axId val="353357376"/>
        <c:scaling>
          <c:orientation val="minMax"/>
          <c:min val="1900000"/>
        </c:scaling>
        <c:delete val="0"/>
        <c:axPos val="l"/>
        <c:majorGridlines/>
        <c:numFmt formatCode="#,##0" sourceLinked="1"/>
        <c:majorTickMark val="out"/>
        <c:minorTickMark val="none"/>
        <c:tickLblPos val="nextTo"/>
        <c:crossAx val="353356984"/>
        <c:crosses val="autoZero"/>
        <c:crossBetween val="between"/>
        <c:majorUnit val="10000"/>
      </c:valAx>
      <c:spPr>
        <a:ln w="47625">
          <a:noFill/>
        </a:ln>
      </c:spPr>
    </c:plotArea>
    <c:legend>
      <c:legendPos val="r"/>
      <c:layout>
        <c:manualLayout>
          <c:xMode val="edge"/>
          <c:yMode val="edge"/>
          <c:x val="0.16518149460751971"/>
          <c:y val="0.11019485054806169"/>
          <c:w val="0.23049972076581346"/>
          <c:h val="6.531330367801895E-2"/>
        </c:manualLayout>
      </c:layout>
      <c:overlay val="0"/>
      <c:txPr>
        <a:bodyPr/>
        <a:lstStyle/>
        <a:p>
          <a:pPr>
            <a:defRPr sz="1050"/>
          </a:pPr>
          <a:endParaRPr lang="sk-SK"/>
        </a:p>
      </c:txPr>
    </c:legend>
    <c:plotVisOnly val="1"/>
    <c:dispBlanksAs val="gap"/>
    <c:showDLblsOverMax val="0"/>
  </c:chart>
  <c:spPr>
    <a:ln>
      <a:noFill/>
    </a:ln>
  </c:spPr>
  <c:txPr>
    <a:bodyPr/>
    <a:lstStyle/>
    <a:p>
      <a:pPr>
        <a:defRPr sz="10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49020352502"/>
          <c:y val="3.9307401890469378E-2"/>
          <c:w val="0.78476719256124439"/>
          <c:h val="0.78018524281394852"/>
        </c:manualLayout>
      </c:layout>
      <c:lineChart>
        <c:grouping val="standard"/>
        <c:varyColors val="0"/>
        <c:ser>
          <c:idx val="2"/>
          <c:order val="0"/>
          <c:tx>
            <c:strRef>
              <c:f>'K2.1.2.1 Zamestnanosť - SP'!$V$5</c:f>
              <c:strCache>
                <c:ptCount val="1"/>
                <c:pt idx="0">
                  <c:v>2023</c:v>
                </c:pt>
              </c:strCache>
            </c:strRef>
          </c:tx>
          <c:spPr>
            <a:ln w="38100" cmpd="tri">
              <a:solidFill>
                <a:srgbClr val="E85E86"/>
              </a:solidFill>
              <a:prstDash val="sysDot"/>
            </a:ln>
          </c:spPr>
          <c:marker>
            <c:symbol val="none"/>
          </c:marker>
          <c:cat>
            <c:strRef>
              <c:f>'K2.1.2.1 Zamestnanosť - SP'!$O$6:$O$17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SP'!$V$6:$V$17</c:f>
              <c:numCache>
                <c:formatCode>#,##0</c:formatCode>
                <c:ptCount val="12"/>
                <c:pt idx="0">
                  <c:v>219309</c:v>
                </c:pt>
                <c:pt idx="1">
                  <c:v>217799</c:v>
                </c:pt>
                <c:pt idx="2">
                  <c:v>216748</c:v>
                </c:pt>
                <c:pt idx="3">
                  <c:v>215858</c:v>
                </c:pt>
                <c:pt idx="4">
                  <c:v>215067</c:v>
                </c:pt>
                <c:pt idx="5">
                  <c:v>214153</c:v>
                </c:pt>
                <c:pt idx="6">
                  <c:v>229493</c:v>
                </c:pt>
                <c:pt idx="7">
                  <c:v>228836</c:v>
                </c:pt>
                <c:pt idx="8">
                  <c:v>227975</c:v>
                </c:pt>
                <c:pt idx="9">
                  <c:v>242877</c:v>
                </c:pt>
                <c:pt idx="10">
                  <c:v>240097</c:v>
                </c:pt>
                <c:pt idx="11">
                  <c:v>238451</c:v>
                </c:pt>
              </c:numCache>
            </c:numRef>
          </c:val>
          <c:smooth val="0"/>
          <c:extLst>
            <c:ext xmlns:c16="http://schemas.microsoft.com/office/drawing/2014/chart" uri="{C3380CC4-5D6E-409C-BE32-E72D297353CC}">
              <c16:uniqueId val="{00000001-5320-45DE-B5A9-39743C20BD8E}"/>
            </c:ext>
          </c:extLst>
        </c:ser>
        <c:ser>
          <c:idx val="0"/>
          <c:order val="1"/>
          <c:tx>
            <c:strRef>
              <c:f>'K2.1.2.1 Zamestnanosť - SP'!$W$5</c:f>
              <c:strCache>
                <c:ptCount val="1"/>
                <c:pt idx="0">
                  <c:v>2024</c:v>
                </c:pt>
              </c:strCache>
            </c:strRef>
          </c:tx>
          <c:spPr>
            <a:ln w="25400">
              <a:solidFill>
                <a:srgbClr val="B7194A"/>
              </a:solidFill>
            </a:ln>
          </c:spPr>
          <c:marker>
            <c:symbol val="none"/>
          </c:marker>
          <c:val>
            <c:numRef>
              <c:f>'K2.1.2.1 Zamestnanosť - SP'!$W$6:$W$17</c:f>
              <c:numCache>
                <c:formatCode>#,##0</c:formatCode>
                <c:ptCount val="12"/>
                <c:pt idx="0">
                  <c:v>235632</c:v>
                </c:pt>
                <c:pt idx="1">
                  <c:v>233844</c:v>
                </c:pt>
                <c:pt idx="2">
                  <c:v>232629</c:v>
                </c:pt>
                <c:pt idx="3">
                  <c:v>231732</c:v>
                </c:pt>
                <c:pt idx="4">
                  <c:v>230650</c:v>
                </c:pt>
                <c:pt idx="5">
                  <c:v>229472</c:v>
                </c:pt>
                <c:pt idx="6">
                  <c:v>240550</c:v>
                </c:pt>
                <c:pt idx="7">
                  <c:v>239645</c:v>
                </c:pt>
                <c:pt idx="8">
                  <c:v>238638</c:v>
                </c:pt>
                <c:pt idx="9">
                  <c:v>253104</c:v>
                </c:pt>
                <c:pt idx="10">
                  <c:v>248161</c:v>
                </c:pt>
                <c:pt idx="11">
                  <c:v>246421</c:v>
                </c:pt>
              </c:numCache>
            </c:numRef>
          </c:val>
          <c:smooth val="0"/>
          <c:extLst>
            <c:ext xmlns:c16="http://schemas.microsoft.com/office/drawing/2014/chart" uri="{C3380CC4-5D6E-409C-BE32-E72D297353CC}">
              <c16:uniqueId val="{00000000-682C-4FEB-86BC-DD3BBDB9C0BB}"/>
            </c:ext>
          </c:extLst>
        </c:ser>
        <c:dLbls>
          <c:showLegendKey val="0"/>
          <c:showVal val="0"/>
          <c:showCatName val="0"/>
          <c:showSerName val="0"/>
          <c:showPercent val="0"/>
          <c:showBubbleSize val="0"/>
        </c:dLbls>
        <c:smooth val="0"/>
        <c:axId val="353359336"/>
        <c:axId val="353359728"/>
      </c:lineChart>
      <c:catAx>
        <c:axId val="353359336"/>
        <c:scaling>
          <c:orientation val="minMax"/>
        </c:scaling>
        <c:delete val="0"/>
        <c:axPos val="b"/>
        <c:numFmt formatCode="General" sourceLinked="0"/>
        <c:majorTickMark val="out"/>
        <c:minorTickMark val="none"/>
        <c:tickLblPos val="nextTo"/>
        <c:spPr>
          <a:ln/>
        </c:spPr>
        <c:crossAx val="353359728"/>
        <c:crosses val="autoZero"/>
        <c:auto val="1"/>
        <c:lblAlgn val="ctr"/>
        <c:lblOffset val="100"/>
        <c:noMultiLvlLbl val="0"/>
      </c:catAx>
      <c:valAx>
        <c:axId val="353359728"/>
        <c:scaling>
          <c:orientation val="minMax"/>
          <c:max val="260000"/>
          <c:min val="210000"/>
        </c:scaling>
        <c:delete val="0"/>
        <c:axPos val="l"/>
        <c:majorGridlines/>
        <c:numFmt formatCode="#,##0" sourceLinked="1"/>
        <c:majorTickMark val="out"/>
        <c:minorTickMark val="none"/>
        <c:tickLblPos val="nextTo"/>
        <c:crossAx val="353359336"/>
        <c:crossesAt val="1"/>
        <c:crossBetween val="between"/>
        <c:majorUnit val="5000"/>
      </c:valAx>
    </c:plotArea>
    <c:legend>
      <c:legendPos val="r"/>
      <c:layout>
        <c:manualLayout>
          <c:xMode val="edge"/>
          <c:yMode val="edge"/>
          <c:x val="0.16737391835396714"/>
          <c:y val="7.480766849712045E-2"/>
          <c:w val="0.2167108979626661"/>
          <c:h val="7.1242689618170235E-2"/>
        </c:manualLayout>
      </c:layout>
      <c:overlay val="0"/>
    </c:legend>
    <c:plotVisOnly val="1"/>
    <c:dispBlanksAs val="gap"/>
    <c:showDLblsOverMax val="0"/>
  </c:chart>
  <c:spPr>
    <a:ln>
      <a:noFill/>
    </a:ln>
  </c:spPr>
  <c:txPr>
    <a:bodyPr/>
    <a:lstStyle/>
    <a:p>
      <a:pPr>
        <a:defRPr sz="10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97250251165225"/>
          <c:y val="5.5877737749874527E-2"/>
          <c:w val="0.78329529967118294"/>
          <c:h val="0.75448051146043604"/>
        </c:manualLayout>
      </c:layout>
      <c:lineChart>
        <c:grouping val="standard"/>
        <c:varyColors val="0"/>
        <c:ser>
          <c:idx val="2"/>
          <c:order val="0"/>
          <c:tx>
            <c:strRef>
              <c:f>'K2.1.2.1 Zamestnanosť - SP'!$T$5</c:f>
              <c:strCache>
                <c:ptCount val="1"/>
                <c:pt idx="0">
                  <c:v>2023</c:v>
                </c:pt>
              </c:strCache>
            </c:strRef>
          </c:tx>
          <c:spPr>
            <a:ln w="28575">
              <a:solidFill>
                <a:srgbClr val="E85E86"/>
              </a:solidFill>
              <a:prstDash val="sysDash"/>
            </a:ln>
          </c:spPr>
          <c:marker>
            <c:symbol val="none"/>
          </c:marker>
          <c:cat>
            <c:strRef>
              <c:f>'K2.1.2.1 Zamestnanosť - SP'!$O$6:$O$17</c:f>
              <c:strCache>
                <c:ptCount val="12"/>
                <c:pt idx="0">
                  <c:v>Január</c:v>
                </c:pt>
                <c:pt idx="1">
                  <c:v>Február</c:v>
                </c:pt>
                <c:pt idx="2">
                  <c:v>Marec</c:v>
                </c:pt>
                <c:pt idx="3">
                  <c:v>Apríl</c:v>
                </c:pt>
                <c:pt idx="4">
                  <c:v>Máj</c:v>
                </c:pt>
                <c:pt idx="5">
                  <c:v>Jún</c:v>
                </c:pt>
                <c:pt idx="6">
                  <c:v>Júl</c:v>
                </c:pt>
                <c:pt idx="7">
                  <c:v>August</c:v>
                </c:pt>
                <c:pt idx="8">
                  <c:v>September</c:v>
                </c:pt>
                <c:pt idx="9">
                  <c:v>Október</c:v>
                </c:pt>
                <c:pt idx="10">
                  <c:v>November</c:v>
                </c:pt>
                <c:pt idx="11">
                  <c:v>December</c:v>
                </c:pt>
              </c:strCache>
            </c:strRef>
          </c:cat>
          <c:val>
            <c:numRef>
              <c:f>'K2.1.2.1 Zamestnanosť - SP'!$T$6:$T$17</c:f>
              <c:numCache>
                <c:formatCode>#,##0</c:formatCode>
                <c:ptCount val="12"/>
                <c:pt idx="0">
                  <c:v>330977</c:v>
                </c:pt>
                <c:pt idx="1">
                  <c:v>336626</c:v>
                </c:pt>
                <c:pt idx="2">
                  <c:v>350867</c:v>
                </c:pt>
                <c:pt idx="3">
                  <c:v>355881</c:v>
                </c:pt>
                <c:pt idx="4">
                  <c:v>370200</c:v>
                </c:pt>
                <c:pt idx="5">
                  <c:v>385432</c:v>
                </c:pt>
                <c:pt idx="6">
                  <c:v>388589</c:v>
                </c:pt>
                <c:pt idx="7">
                  <c:v>391480</c:v>
                </c:pt>
                <c:pt idx="8">
                  <c:v>386626</c:v>
                </c:pt>
                <c:pt idx="9">
                  <c:v>381953</c:v>
                </c:pt>
                <c:pt idx="10">
                  <c:v>382368</c:v>
                </c:pt>
                <c:pt idx="11">
                  <c:v>371200</c:v>
                </c:pt>
              </c:numCache>
            </c:numRef>
          </c:val>
          <c:smooth val="0"/>
          <c:extLst>
            <c:ext xmlns:c16="http://schemas.microsoft.com/office/drawing/2014/chart" uri="{C3380CC4-5D6E-409C-BE32-E72D297353CC}">
              <c16:uniqueId val="{00000001-CC6B-43A3-ACE2-38C1BF057E99}"/>
            </c:ext>
          </c:extLst>
        </c:ser>
        <c:ser>
          <c:idx val="0"/>
          <c:order val="1"/>
          <c:tx>
            <c:strRef>
              <c:f>'K2.1.2.1 Zamestnanosť - SP'!$U$5</c:f>
              <c:strCache>
                <c:ptCount val="1"/>
                <c:pt idx="0">
                  <c:v>2024</c:v>
                </c:pt>
              </c:strCache>
            </c:strRef>
          </c:tx>
          <c:spPr>
            <a:ln w="25400">
              <a:solidFill>
                <a:srgbClr val="B7194A"/>
              </a:solidFill>
            </a:ln>
          </c:spPr>
          <c:marker>
            <c:symbol val="none"/>
          </c:marker>
          <c:val>
            <c:numRef>
              <c:f>'K2.1.2.1 Zamestnanosť - SP'!$U$6:$U$17</c:f>
              <c:numCache>
                <c:formatCode>#,##0</c:formatCode>
                <c:ptCount val="12"/>
                <c:pt idx="0">
                  <c:v>323251</c:v>
                </c:pt>
                <c:pt idx="1">
                  <c:v>337921</c:v>
                </c:pt>
                <c:pt idx="2">
                  <c:v>351436</c:v>
                </c:pt>
                <c:pt idx="3">
                  <c:v>363111</c:v>
                </c:pt>
                <c:pt idx="4">
                  <c:v>377127</c:v>
                </c:pt>
                <c:pt idx="5">
                  <c:v>387123</c:v>
                </c:pt>
                <c:pt idx="6">
                  <c:v>395891</c:v>
                </c:pt>
                <c:pt idx="7">
                  <c:v>398002</c:v>
                </c:pt>
                <c:pt idx="8">
                  <c:v>389476</c:v>
                </c:pt>
                <c:pt idx="9">
                  <c:v>387849</c:v>
                </c:pt>
                <c:pt idx="10">
                  <c:v>391009</c:v>
                </c:pt>
                <c:pt idx="11">
                  <c:v>382087</c:v>
                </c:pt>
              </c:numCache>
            </c:numRef>
          </c:val>
          <c:smooth val="0"/>
          <c:extLst>
            <c:ext xmlns:c16="http://schemas.microsoft.com/office/drawing/2014/chart" uri="{C3380CC4-5D6E-409C-BE32-E72D297353CC}">
              <c16:uniqueId val="{00000000-570F-4738-AC04-E36003518F46}"/>
            </c:ext>
          </c:extLst>
        </c:ser>
        <c:dLbls>
          <c:showLegendKey val="0"/>
          <c:showVal val="0"/>
          <c:showCatName val="0"/>
          <c:showSerName val="0"/>
          <c:showPercent val="0"/>
          <c:showBubbleSize val="0"/>
        </c:dLbls>
        <c:smooth val="0"/>
        <c:axId val="353493280"/>
        <c:axId val="353492104"/>
      </c:lineChart>
      <c:catAx>
        <c:axId val="353493280"/>
        <c:scaling>
          <c:orientation val="minMax"/>
        </c:scaling>
        <c:delete val="0"/>
        <c:axPos val="b"/>
        <c:numFmt formatCode="General" sourceLinked="0"/>
        <c:majorTickMark val="out"/>
        <c:minorTickMark val="none"/>
        <c:tickLblPos val="nextTo"/>
        <c:crossAx val="353492104"/>
        <c:crosses val="autoZero"/>
        <c:auto val="1"/>
        <c:lblAlgn val="ctr"/>
        <c:lblOffset val="100"/>
        <c:noMultiLvlLbl val="0"/>
      </c:catAx>
      <c:valAx>
        <c:axId val="353492104"/>
        <c:scaling>
          <c:orientation val="minMax"/>
          <c:max val="430000"/>
          <c:min val="310000"/>
        </c:scaling>
        <c:delete val="0"/>
        <c:axPos val="l"/>
        <c:majorGridlines/>
        <c:numFmt formatCode="#,##0" sourceLinked="1"/>
        <c:majorTickMark val="out"/>
        <c:minorTickMark val="none"/>
        <c:tickLblPos val="nextTo"/>
        <c:crossAx val="353493280"/>
        <c:crosses val="autoZero"/>
        <c:crossBetween val="between"/>
        <c:majorUnit val="20000"/>
      </c:valAx>
    </c:plotArea>
    <c:legend>
      <c:legendPos val="r"/>
      <c:layout>
        <c:manualLayout>
          <c:xMode val="edge"/>
          <c:yMode val="edge"/>
          <c:x val="9.5767407883651554E-2"/>
          <c:y val="6.9866532206211807E-2"/>
          <c:w val="0.27371478557360918"/>
          <c:h val="9.0965881787602121E-2"/>
        </c:manualLayout>
      </c:layout>
      <c:overlay val="0"/>
    </c:legend>
    <c:plotVisOnly val="1"/>
    <c:dispBlanksAs val="gap"/>
    <c:showDLblsOverMax val="0"/>
  </c:chart>
  <c:spPr>
    <a:ln>
      <a:noFill/>
    </a:ln>
  </c:spPr>
  <c:txPr>
    <a:bodyPr/>
    <a:lstStyle/>
    <a:p>
      <a:pPr>
        <a:defRPr sz="10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'K2.1.3 Voľné prac. miesta'!$L$4</c:f>
              <c:strCache>
                <c:ptCount val="1"/>
                <c:pt idx="0">
                  <c:v>Voľné pracovné miesta</c:v>
                </c:pt>
              </c:strCache>
            </c:strRef>
          </c:tx>
          <c:spPr>
            <a:solidFill>
              <a:srgbClr val="B7194A"/>
            </a:solidFill>
            <a:ln w="66675" cap="sq">
              <a:solidFill>
                <a:srgbClr val="B7194A"/>
              </a:solidFill>
            </a:ln>
            <a:effectLst/>
          </c:spPr>
          <c:invertIfNegative val="0"/>
          <c:cat>
            <c:strRef>
              <c:f>'K2.1.3 Voľné prac. miesta'!$K$5:$K$20</c:f>
              <c:strCache>
                <c:ptCount val="16"/>
                <c:pt idx="0">
                  <c:v>A</c:v>
                </c:pt>
                <c:pt idx="1">
                  <c:v>B,C,D,E</c:v>
                </c:pt>
                <c:pt idx="2">
                  <c:v>F</c:v>
                </c:pt>
                <c:pt idx="3">
                  <c:v>G</c:v>
                </c:pt>
                <c:pt idx="4">
                  <c:v>H</c:v>
                </c:pt>
                <c:pt idx="5">
                  <c:v>I</c:v>
                </c:pt>
                <c:pt idx="6">
                  <c:v>J</c:v>
                </c:pt>
                <c:pt idx="7">
                  <c:v>K</c:v>
                </c:pt>
                <c:pt idx="8">
                  <c:v>L</c:v>
                </c:pt>
                <c:pt idx="9">
                  <c:v>M</c:v>
                </c:pt>
                <c:pt idx="10">
                  <c:v>N</c:v>
                </c:pt>
                <c:pt idx="11">
                  <c:v>O</c:v>
                </c:pt>
                <c:pt idx="12">
                  <c:v>P</c:v>
                </c:pt>
                <c:pt idx="13">
                  <c:v>Q</c:v>
                </c:pt>
                <c:pt idx="14">
                  <c:v>R</c:v>
                </c:pt>
                <c:pt idx="15">
                  <c:v>S</c:v>
                </c:pt>
              </c:strCache>
            </c:strRef>
          </c:cat>
          <c:val>
            <c:numRef>
              <c:f>'K2.1.3 Voľné prac. miesta'!$L$5:$L$20</c:f>
              <c:numCache>
                <c:formatCode>#,##0</c:formatCode>
                <c:ptCount val="16"/>
                <c:pt idx="0">
                  <c:v>173</c:v>
                </c:pt>
                <c:pt idx="1">
                  <c:v>4068</c:v>
                </c:pt>
                <c:pt idx="2">
                  <c:v>520</c:v>
                </c:pt>
                <c:pt idx="3">
                  <c:v>2191</c:v>
                </c:pt>
                <c:pt idx="4">
                  <c:v>2966</c:v>
                </c:pt>
                <c:pt idx="5">
                  <c:v>556</c:v>
                </c:pt>
                <c:pt idx="6">
                  <c:v>344</c:v>
                </c:pt>
                <c:pt idx="7">
                  <c:v>645</c:v>
                </c:pt>
                <c:pt idx="8">
                  <c:v>75</c:v>
                </c:pt>
                <c:pt idx="9">
                  <c:v>383</c:v>
                </c:pt>
                <c:pt idx="10">
                  <c:v>363</c:v>
                </c:pt>
                <c:pt idx="11">
                  <c:v>7841</c:v>
                </c:pt>
                <c:pt idx="12">
                  <c:v>283</c:v>
                </c:pt>
                <c:pt idx="13">
                  <c:v>2405</c:v>
                </c:pt>
                <c:pt idx="14">
                  <c:v>165</c:v>
                </c:pt>
                <c:pt idx="15">
                  <c:v>226</c:v>
                </c:pt>
              </c:numCache>
            </c:numRef>
          </c:val>
          <c:extLst>
            <c:ext xmlns:c16="http://schemas.microsoft.com/office/drawing/2014/chart" uri="{C3380CC4-5D6E-409C-BE32-E72D297353CC}">
              <c16:uniqueId val="{00000000-320C-4C91-A35D-DD7F749751FE}"/>
            </c:ext>
          </c:extLst>
        </c:ser>
        <c:dLbls>
          <c:showLegendKey val="0"/>
          <c:showVal val="0"/>
          <c:showCatName val="0"/>
          <c:showSerName val="0"/>
          <c:showPercent val="0"/>
          <c:showBubbleSize val="0"/>
        </c:dLbls>
        <c:gapWidth val="182"/>
        <c:axId val="353491320"/>
        <c:axId val="353490928"/>
      </c:barChart>
      <c:barChart>
        <c:barDir val="bar"/>
        <c:grouping val="clustered"/>
        <c:varyColors val="0"/>
        <c:ser>
          <c:idx val="1"/>
          <c:order val="1"/>
          <c:tx>
            <c:strRef>
              <c:f>'K2.1.3 Voľné prac. miesta'!$M$4</c:f>
              <c:strCache>
                <c:ptCount val="1"/>
                <c:pt idx="0">
                  <c:v>Miera voľných pracovných miest v %</c:v>
                </c:pt>
              </c:strCache>
            </c:strRef>
          </c:tx>
          <c:spPr>
            <a:solidFill>
              <a:schemeClr val="tx1">
                <a:lumMod val="50000"/>
                <a:lumOff val="50000"/>
              </a:schemeClr>
            </a:solidFill>
            <a:ln w="19050" cap="sq">
              <a:solidFill>
                <a:schemeClr val="bg1">
                  <a:lumMod val="50000"/>
                </a:schemeClr>
              </a:solidFill>
            </a:ln>
            <a:effectLst/>
          </c:spPr>
          <c:invertIfNegative val="0"/>
          <c:dPt>
            <c:idx val="11"/>
            <c:invertIfNegative val="0"/>
            <c:bubble3D val="0"/>
            <c:spPr>
              <a:solidFill>
                <a:schemeClr val="tx1">
                  <a:lumMod val="50000"/>
                  <a:lumOff val="50000"/>
                </a:schemeClr>
              </a:solidFill>
              <a:ln w="12700" cap="sq">
                <a:solidFill>
                  <a:schemeClr val="bg1">
                    <a:lumMod val="85000"/>
                  </a:schemeClr>
                </a:solidFill>
              </a:ln>
              <a:effectLst/>
            </c:spPr>
            <c:extLst>
              <c:ext xmlns:c16="http://schemas.microsoft.com/office/drawing/2014/chart" uri="{C3380CC4-5D6E-409C-BE32-E72D297353CC}">
                <c16:uniqueId val="{00000000-08C7-4F43-B0B1-EF5089610554}"/>
              </c:ext>
            </c:extLst>
          </c:dPt>
          <c:cat>
            <c:strRef>
              <c:f>'K2.1.3 Voľné prac. miesta'!$K$5:$K$20</c:f>
              <c:strCache>
                <c:ptCount val="16"/>
                <c:pt idx="0">
                  <c:v>A</c:v>
                </c:pt>
                <c:pt idx="1">
                  <c:v>B,C,D,E</c:v>
                </c:pt>
                <c:pt idx="2">
                  <c:v>F</c:v>
                </c:pt>
                <c:pt idx="3">
                  <c:v>G</c:v>
                </c:pt>
                <c:pt idx="4">
                  <c:v>H</c:v>
                </c:pt>
                <c:pt idx="5">
                  <c:v>I</c:v>
                </c:pt>
                <c:pt idx="6">
                  <c:v>J</c:v>
                </c:pt>
                <c:pt idx="7">
                  <c:v>K</c:v>
                </c:pt>
                <c:pt idx="8">
                  <c:v>L</c:v>
                </c:pt>
                <c:pt idx="9">
                  <c:v>M</c:v>
                </c:pt>
                <c:pt idx="10">
                  <c:v>N</c:v>
                </c:pt>
                <c:pt idx="11">
                  <c:v>O</c:v>
                </c:pt>
                <c:pt idx="12">
                  <c:v>P</c:v>
                </c:pt>
                <c:pt idx="13">
                  <c:v>Q</c:v>
                </c:pt>
                <c:pt idx="14">
                  <c:v>R</c:v>
                </c:pt>
                <c:pt idx="15">
                  <c:v>S</c:v>
                </c:pt>
              </c:strCache>
            </c:strRef>
          </c:cat>
          <c:val>
            <c:numRef>
              <c:f>'K2.1.3 Voľné prac. miesta'!$M$5:$M$20</c:f>
              <c:numCache>
                <c:formatCode>0.0</c:formatCode>
                <c:ptCount val="16"/>
                <c:pt idx="0">
                  <c:v>0.4</c:v>
                </c:pt>
                <c:pt idx="1">
                  <c:v>1</c:v>
                </c:pt>
                <c:pt idx="2">
                  <c:v>0.4</c:v>
                </c:pt>
                <c:pt idx="3">
                  <c:v>0.8</c:v>
                </c:pt>
                <c:pt idx="4">
                  <c:v>2.1</c:v>
                </c:pt>
                <c:pt idx="5">
                  <c:v>0.8</c:v>
                </c:pt>
                <c:pt idx="6">
                  <c:v>0.5</c:v>
                </c:pt>
                <c:pt idx="7">
                  <c:v>2</c:v>
                </c:pt>
                <c:pt idx="8">
                  <c:v>0.3</c:v>
                </c:pt>
                <c:pt idx="9">
                  <c:v>0.3</c:v>
                </c:pt>
                <c:pt idx="10">
                  <c:v>0.4</c:v>
                </c:pt>
                <c:pt idx="11">
                  <c:v>4.9000000000000004</c:v>
                </c:pt>
                <c:pt idx="12">
                  <c:v>0.2</c:v>
                </c:pt>
                <c:pt idx="13">
                  <c:v>1.5</c:v>
                </c:pt>
                <c:pt idx="14">
                  <c:v>0.6</c:v>
                </c:pt>
                <c:pt idx="15">
                  <c:v>0.7</c:v>
                </c:pt>
              </c:numCache>
            </c:numRef>
          </c:val>
          <c:extLst>
            <c:ext xmlns:c16="http://schemas.microsoft.com/office/drawing/2014/chart" uri="{C3380CC4-5D6E-409C-BE32-E72D297353CC}">
              <c16:uniqueId val="{00000001-320C-4C91-A35D-DD7F749751FE}"/>
            </c:ext>
          </c:extLst>
        </c:ser>
        <c:dLbls>
          <c:showLegendKey val="0"/>
          <c:showVal val="0"/>
          <c:showCatName val="0"/>
          <c:showSerName val="0"/>
          <c:showPercent val="0"/>
          <c:showBubbleSize val="0"/>
        </c:dLbls>
        <c:gapWidth val="182"/>
        <c:axId val="353486616"/>
        <c:axId val="353491712"/>
      </c:barChart>
      <c:catAx>
        <c:axId val="353491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353490928"/>
        <c:crosses val="autoZero"/>
        <c:auto val="1"/>
        <c:lblAlgn val="ctr"/>
        <c:lblOffset val="100"/>
        <c:noMultiLvlLbl val="0"/>
      </c:catAx>
      <c:valAx>
        <c:axId val="353490928"/>
        <c:scaling>
          <c:orientation val="minMax"/>
          <c:max val="65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353491320"/>
        <c:crosses val="autoZero"/>
        <c:crossBetween val="between"/>
        <c:majorUnit val="500"/>
      </c:valAx>
      <c:valAx>
        <c:axId val="353491712"/>
        <c:scaling>
          <c:orientation val="maxMin"/>
        </c:scaling>
        <c:delete val="0"/>
        <c:axPos val="t"/>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353486616"/>
        <c:crosses val="max"/>
        <c:crossBetween val="between"/>
      </c:valAx>
      <c:catAx>
        <c:axId val="353486616"/>
        <c:scaling>
          <c:orientation val="minMax"/>
        </c:scaling>
        <c:delete val="1"/>
        <c:axPos val="r"/>
        <c:numFmt formatCode="General" sourceLinked="1"/>
        <c:majorTickMark val="out"/>
        <c:minorTickMark val="none"/>
        <c:tickLblPos val="nextTo"/>
        <c:crossAx val="3534917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976331071199626E-2"/>
          <c:y val="3.6807262920431266E-2"/>
          <c:w val="0.94258464461211966"/>
          <c:h val="0.79526891290442314"/>
        </c:manualLayout>
      </c:layout>
      <c:barChart>
        <c:barDir val="col"/>
        <c:grouping val="clustered"/>
        <c:varyColors val="0"/>
        <c:ser>
          <c:idx val="0"/>
          <c:order val="0"/>
          <c:tx>
            <c:strRef>
              <c:f>'K2.1.4.1 Nezamestnanosť ÚPSVR'!$O$4</c:f>
              <c:strCache>
                <c:ptCount val="1"/>
                <c:pt idx="0">
                  <c:v>priemer 2023</c:v>
                </c:pt>
              </c:strCache>
            </c:strRef>
          </c:tx>
          <c:spPr>
            <a:solidFill>
              <a:schemeClr val="bg1">
                <a:lumMod val="50000"/>
              </a:schemeClr>
            </a:solidFill>
          </c:spPr>
          <c:invertIfNegative val="0"/>
          <c:dPt>
            <c:idx val="0"/>
            <c:invertIfNegative val="0"/>
            <c:bubble3D val="0"/>
            <c:extLst>
              <c:ext xmlns:c16="http://schemas.microsoft.com/office/drawing/2014/chart" uri="{C3380CC4-5D6E-409C-BE32-E72D297353CC}">
                <c16:uniqueId val="{00000000-52B1-4042-80CE-A72A868FEB34}"/>
              </c:ext>
            </c:extLst>
          </c:dPt>
          <c:dPt>
            <c:idx val="1"/>
            <c:invertIfNegative val="0"/>
            <c:bubble3D val="0"/>
            <c:extLst>
              <c:ext xmlns:c16="http://schemas.microsoft.com/office/drawing/2014/chart" uri="{C3380CC4-5D6E-409C-BE32-E72D297353CC}">
                <c16:uniqueId val="{00000001-52B1-4042-80CE-A72A868FEB34}"/>
              </c:ext>
            </c:extLst>
          </c:dPt>
          <c:dLbls>
            <c:spPr>
              <a:noFill/>
              <a:ln w="25400">
                <a:noFill/>
              </a:ln>
            </c:spPr>
            <c:txPr>
              <a:bodyPr/>
              <a:lstStyle/>
              <a:p>
                <a:pPr>
                  <a:defRPr sz="900" b="1">
                    <a:solidFill>
                      <a:schemeClr val="bg1"/>
                    </a:solidFill>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'K2.1.4.1 Nezamestnanosť ÚPSVR'!$N$5:$N$6</c:f>
              <c:strCache>
                <c:ptCount val="2"/>
                <c:pt idx="0">
                  <c:v>Celkový počet UoZ</c:v>
                </c:pt>
                <c:pt idx="1">
                  <c:v>Počet disponibilných UoZ</c:v>
                </c:pt>
              </c:strCache>
            </c:strRef>
          </c:cat>
          <c:val>
            <c:numRef>
              <c:f>'K2.1.4.1 Nezamestnanosť ÚPSVR'!$O$5:$O$6</c:f>
              <c:numCache>
                <c:formatCode>#,##0</c:formatCode>
                <c:ptCount val="2"/>
                <c:pt idx="0">
                  <c:v>173472.5</c:v>
                </c:pt>
                <c:pt idx="1">
                  <c:v>147914.25</c:v>
                </c:pt>
              </c:numCache>
            </c:numRef>
          </c:val>
          <c:extLst>
            <c:ext xmlns:c16="http://schemas.microsoft.com/office/drawing/2014/chart" uri="{C3380CC4-5D6E-409C-BE32-E72D297353CC}">
              <c16:uniqueId val="{00000002-52B1-4042-80CE-A72A868FEB34}"/>
            </c:ext>
          </c:extLst>
        </c:ser>
        <c:ser>
          <c:idx val="1"/>
          <c:order val="1"/>
          <c:tx>
            <c:strRef>
              <c:f>'K2.1.4.1 Nezamestnanosť ÚPSVR'!$P$4</c:f>
              <c:strCache>
                <c:ptCount val="1"/>
                <c:pt idx="0">
                  <c:v>priemer 2024</c:v>
                </c:pt>
              </c:strCache>
            </c:strRef>
          </c:tx>
          <c:spPr>
            <a:solidFill>
              <a:srgbClr val="B7194A"/>
            </a:solidFill>
          </c:spPr>
          <c:invertIfNegative val="0"/>
          <c:dLbls>
            <c:spPr>
              <a:noFill/>
              <a:ln w="25400">
                <a:noFill/>
              </a:ln>
            </c:spPr>
            <c:txPr>
              <a:bodyPr/>
              <a:lstStyle/>
              <a:p>
                <a:pPr>
                  <a:defRPr sz="900" b="1">
                    <a:solidFill>
                      <a:schemeClr val="bg1"/>
                    </a:solidFill>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'K2.1.4.1 Nezamestnanosť ÚPSVR'!$N$5:$N$6</c:f>
              <c:strCache>
                <c:ptCount val="2"/>
                <c:pt idx="0">
                  <c:v>Celkový počet UoZ</c:v>
                </c:pt>
                <c:pt idx="1">
                  <c:v>Počet disponibilných UoZ</c:v>
                </c:pt>
              </c:strCache>
            </c:strRef>
          </c:cat>
          <c:val>
            <c:numRef>
              <c:f>'K2.1.4.1 Nezamestnanosť ÚPSVR'!$P$5:$P$6</c:f>
              <c:numCache>
                <c:formatCode>#,##0</c:formatCode>
                <c:ptCount val="2"/>
                <c:pt idx="0">
                  <c:v>166688</c:v>
                </c:pt>
                <c:pt idx="1">
                  <c:v>139493</c:v>
                </c:pt>
              </c:numCache>
            </c:numRef>
          </c:val>
          <c:extLst>
            <c:ext xmlns:c16="http://schemas.microsoft.com/office/drawing/2014/chart" uri="{C3380CC4-5D6E-409C-BE32-E72D297353CC}">
              <c16:uniqueId val="{00000003-52B1-4042-80CE-A72A868FEB34}"/>
            </c:ext>
          </c:extLst>
        </c:ser>
        <c:dLbls>
          <c:showLegendKey val="0"/>
          <c:showVal val="0"/>
          <c:showCatName val="0"/>
          <c:showSerName val="0"/>
          <c:showPercent val="0"/>
          <c:showBubbleSize val="0"/>
        </c:dLbls>
        <c:gapWidth val="100"/>
        <c:axId val="354152088"/>
        <c:axId val="354147776"/>
      </c:barChart>
      <c:catAx>
        <c:axId val="354152088"/>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0" vert="horz"/>
          <a:lstStyle/>
          <a:p>
            <a:pPr>
              <a:defRPr sz="1100">
                <a:solidFill>
                  <a:sysClr val="windowText" lastClr="000000"/>
                </a:solidFill>
              </a:defRPr>
            </a:pPr>
            <a:endParaRPr lang="sk-SK"/>
          </a:p>
        </c:txPr>
        <c:crossAx val="354147776"/>
        <c:crosses val="autoZero"/>
        <c:auto val="1"/>
        <c:lblAlgn val="ctr"/>
        <c:lblOffset val="100"/>
        <c:tickLblSkip val="1"/>
        <c:tickMarkSkip val="1"/>
        <c:noMultiLvlLbl val="0"/>
      </c:catAx>
      <c:valAx>
        <c:axId val="354147776"/>
        <c:scaling>
          <c:orientation val="minMax"/>
          <c:max val="190000"/>
          <c:min val="0"/>
        </c:scaling>
        <c:delete val="1"/>
        <c:axPos val="l"/>
        <c:majorGridlines>
          <c:spPr>
            <a:ln w="3175">
              <a:solidFill>
                <a:schemeClr val="bg1">
                  <a:lumMod val="85000"/>
                </a:schemeClr>
              </a:solidFill>
              <a:prstDash val="solid"/>
            </a:ln>
          </c:spPr>
        </c:majorGridlines>
        <c:numFmt formatCode="#,##0" sourceLinked="1"/>
        <c:majorTickMark val="out"/>
        <c:minorTickMark val="none"/>
        <c:tickLblPos val="nextTo"/>
        <c:crossAx val="354152088"/>
        <c:crosses val="autoZero"/>
        <c:crossBetween val="between"/>
        <c:majorUnit val="50000"/>
      </c:valAx>
      <c:spPr>
        <a:solidFill>
          <a:srgbClr val="FFFFFF"/>
        </a:solidFill>
      </c:spPr>
    </c:plotArea>
    <c:legend>
      <c:legendPos val="r"/>
      <c:layout>
        <c:manualLayout>
          <c:xMode val="edge"/>
          <c:yMode val="edge"/>
          <c:x val="0.46610278300338592"/>
          <c:y val="1.4266354961409602E-3"/>
          <c:w val="0.43928851097991217"/>
          <c:h val="0.13193643199502775"/>
        </c:manualLayout>
      </c:layout>
      <c:overlay val="0"/>
    </c:legend>
    <c:plotVisOnly val="1"/>
    <c:dispBlanksAs val="gap"/>
    <c:showDLblsOverMax val="0"/>
  </c:chart>
  <c:spPr>
    <a:ln w="3175">
      <a:noFill/>
      <a:prstDash val="solid"/>
    </a:ln>
  </c:spPr>
  <c:txPr>
    <a:bodyPr/>
    <a:lstStyle/>
    <a:p>
      <a:pPr>
        <a:defRPr sz="1025" b="0" i="0" u="none" strike="noStrike" baseline="0">
          <a:solidFill>
            <a:srgbClr val="000000"/>
          </a:solidFill>
          <a:latin typeface="Arial Narrow" panose="020B0606020202030204" pitchFamily="34" charset="0"/>
          <a:ea typeface="Arial"/>
          <a:cs typeface="Times New Roman" pitchFamily="18"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45244</xdr:colOff>
      <xdr:row>2</xdr:row>
      <xdr:rowOff>28575</xdr:rowOff>
    </xdr:from>
    <xdr:to>
      <xdr:col>6</xdr:col>
      <xdr:colOff>35719</xdr:colOff>
      <xdr:row>15</xdr:row>
      <xdr:rowOff>140970</xdr:rowOff>
    </xdr:to>
    <xdr:graphicFrame macro="">
      <xdr:nvGraphicFramePr>
        <xdr:cNvPr id="2" name="Graf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36777</xdr:colOff>
      <xdr:row>22</xdr:row>
      <xdr:rowOff>59531</xdr:rowOff>
    </xdr:from>
    <xdr:to>
      <xdr:col>9</xdr:col>
      <xdr:colOff>392906</xdr:colOff>
      <xdr:row>38</xdr:row>
      <xdr:rowOff>11906</xdr:rowOff>
    </xdr:to>
    <xdr:graphicFrame macro="">
      <xdr:nvGraphicFramePr>
        <xdr:cNvPr id="2" name="Graf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21167</xdr:rowOff>
    </xdr:from>
    <xdr:to>
      <xdr:col>5</xdr:col>
      <xdr:colOff>195792</xdr:colOff>
      <xdr:row>14</xdr:row>
      <xdr:rowOff>207434</xdr:rowOff>
    </xdr:to>
    <xdr:graphicFrame macro="">
      <xdr:nvGraphicFramePr>
        <xdr:cNvPr id="4" name="Graf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0.12785</cdr:x>
      <cdr:y>0.49716</cdr:y>
    </cdr:from>
    <cdr:to>
      <cdr:x>0.96855</cdr:x>
      <cdr:y>0.49716</cdr:y>
    </cdr:to>
    <cdr:sp macro="" textlink="">
      <cdr:nvSpPr>
        <cdr:cNvPr id="3073" name="Line 1"/>
        <cdr:cNvSpPr>
          <a:spLocks xmlns:a="http://schemas.openxmlformats.org/drawingml/2006/main" noChangeShapeType="1"/>
        </cdr:cNvSpPr>
      </cdr:nvSpPr>
      <cdr:spPr bwMode="auto">
        <a:xfrm xmlns:a="http://schemas.openxmlformats.org/drawingml/2006/main">
          <a:off x="737781" y="1445248"/>
          <a:ext cx="4851579" cy="0"/>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sk-SK"/>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0</xdr:colOff>
      <xdr:row>138</xdr:row>
      <xdr:rowOff>0</xdr:rowOff>
    </xdr:from>
    <xdr:to>
      <xdr:col>3</xdr:col>
      <xdr:colOff>480060</xdr:colOff>
      <xdr:row>154</xdr:row>
      <xdr:rowOff>160655</xdr:rowOff>
    </xdr:to>
    <xdr:pic>
      <xdr:nvPicPr>
        <xdr:cNvPr id="3" name="Obrázok 2"/>
        <xdr:cNvPicPr/>
      </xdr:nvPicPr>
      <xdr:blipFill>
        <a:blip xmlns:r="http://schemas.openxmlformats.org/officeDocument/2006/relationships" r:embed="rId1"/>
        <a:stretch>
          <a:fillRect/>
        </a:stretch>
      </xdr:blipFill>
      <xdr:spPr>
        <a:xfrm>
          <a:off x="641350" y="25673050"/>
          <a:ext cx="5560060" cy="3005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1854</xdr:colOff>
      <xdr:row>24</xdr:row>
      <xdr:rowOff>198968</xdr:rowOff>
    </xdr:from>
    <xdr:to>
      <xdr:col>7</xdr:col>
      <xdr:colOff>47625</xdr:colOff>
      <xdr:row>60</xdr:row>
      <xdr:rowOff>202406</xdr:rowOff>
    </xdr:to>
    <xdr:graphicFrame macro="">
      <xdr:nvGraphicFramePr>
        <xdr:cNvPr id="2" name="Graf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88</xdr:row>
      <xdr:rowOff>76200</xdr:rowOff>
    </xdr:from>
    <xdr:to>
      <xdr:col>4</xdr:col>
      <xdr:colOff>247650</xdr:colOff>
      <xdr:row>104</xdr:row>
      <xdr:rowOff>19050</xdr:rowOff>
    </xdr:to>
    <xdr:pic>
      <xdr:nvPicPr>
        <xdr:cNvPr id="4" name="Obrázok 3"/>
        <xdr:cNvPicPr/>
      </xdr:nvPicPr>
      <xdr:blipFill>
        <a:blip xmlns:r="http://schemas.openxmlformats.org/officeDocument/2006/relationships" r:embed="rId1"/>
        <a:stretch>
          <a:fillRect/>
        </a:stretch>
      </xdr:blipFill>
      <xdr:spPr>
        <a:xfrm>
          <a:off x="647700" y="19456400"/>
          <a:ext cx="5581650" cy="2787650"/>
        </a:xfrm>
        <a:prstGeom prst="rect">
          <a:avLst/>
        </a:prstGeom>
      </xdr:spPr>
    </xdr:pic>
    <xdr:clientData/>
  </xdr:twoCellAnchor>
  <xdr:twoCellAnchor editAs="oneCell">
    <xdr:from>
      <xdr:col>1</xdr:col>
      <xdr:colOff>25400</xdr:colOff>
      <xdr:row>108</xdr:row>
      <xdr:rowOff>88900</xdr:rowOff>
    </xdr:from>
    <xdr:to>
      <xdr:col>4</xdr:col>
      <xdr:colOff>445770</xdr:colOff>
      <xdr:row>125</xdr:row>
      <xdr:rowOff>93345</xdr:rowOff>
    </xdr:to>
    <xdr:pic>
      <xdr:nvPicPr>
        <xdr:cNvPr id="7" name="Obrázok 6"/>
        <xdr:cNvPicPr/>
      </xdr:nvPicPr>
      <xdr:blipFill>
        <a:blip xmlns:r="http://schemas.openxmlformats.org/officeDocument/2006/relationships" r:embed="rId2"/>
        <a:stretch>
          <a:fillRect/>
        </a:stretch>
      </xdr:blipFill>
      <xdr:spPr>
        <a:xfrm>
          <a:off x="666750" y="23025100"/>
          <a:ext cx="5760720" cy="30270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1485900</xdr:colOff>
      <xdr:row>21</xdr:row>
      <xdr:rowOff>0</xdr:rowOff>
    </xdr:to>
    <xdr:graphicFrame macro="">
      <xdr:nvGraphicFramePr>
        <xdr:cNvPr id="4" name="Graf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0.69878</cdr:x>
      <cdr:y>0.70722</cdr:y>
    </cdr:from>
    <cdr:to>
      <cdr:x>0.82904</cdr:x>
      <cdr:y>0.88973</cdr:y>
    </cdr:to>
    <cdr:sp macro="" textlink="">
      <cdr:nvSpPr>
        <cdr:cNvPr id="2" name="BlokTextu 1"/>
        <cdr:cNvSpPr txBox="1"/>
      </cdr:nvSpPr>
      <cdr:spPr>
        <a:xfrm xmlns:a="http://schemas.openxmlformats.org/drawingml/2006/main">
          <a:off x="4905375" y="3543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k-SK" sz="1100"/>
        </a:p>
      </cdr:txBody>
    </cdr:sp>
  </cdr:relSizeAnchor>
  <cdr:relSizeAnchor xmlns:cdr="http://schemas.openxmlformats.org/drawingml/2006/chartDrawing">
    <cdr:from>
      <cdr:x>0.78407</cdr:x>
      <cdr:y>0.32802</cdr:y>
    </cdr:from>
    <cdr:to>
      <cdr:x>0.97664</cdr:x>
      <cdr:y>0.45916</cdr:y>
    </cdr:to>
    <cdr:sp macro="" textlink="">
      <cdr:nvSpPr>
        <cdr:cNvPr id="3" name="BlokTextu 2"/>
        <cdr:cNvSpPr txBox="1"/>
      </cdr:nvSpPr>
      <cdr:spPr>
        <a:xfrm xmlns:a="http://schemas.openxmlformats.org/drawingml/2006/main">
          <a:off x="3978113" y="1156024"/>
          <a:ext cx="977033" cy="4621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sk-SK" sz="1000" b="1">
              <a:latin typeface="Arial Narrow" panose="020B0606020202030204" pitchFamily="34" charset="0"/>
              <a:cs typeface="Times New Roman" panose="02020603050405020304" pitchFamily="18" charset="0"/>
            </a:rPr>
            <a:t>Ekonomicky </a:t>
          </a:r>
        </a:p>
        <a:p xmlns:a="http://schemas.openxmlformats.org/drawingml/2006/main">
          <a:pPr algn="ctr"/>
          <a:r>
            <a:rPr lang="sk-SK" sz="1000" b="1">
              <a:latin typeface="Arial Narrow" panose="020B0606020202030204" pitchFamily="34" charset="0"/>
              <a:cs typeface="Times New Roman" panose="02020603050405020304" pitchFamily="18" charset="0"/>
            </a:rPr>
            <a:t>aktívne obyvateľstvo </a:t>
          </a:r>
        </a:p>
      </cdr:txBody>
    </cdr:sp>
  </cdr:relSizeAnchor>
  <cdr:relSizeAnchor xmlns:cdr="http://schemas.openxmlformats.org/drawingml/2006/chartDrawing">
    <cdr:from>
      <cdr:x>0.19281</cdr:x>
      <cdr:y>0.27217</cdr:y>
    </cdr:from>
    <cdr:to>
      <cdr:x>0.32307</cdr:x>
      <cdr:y>0.39615</cdr:y>
    </cdr:to>
    <cdr:sp macro="" textlink="">
      <cdr:nvSpPr>
        <cdr:cNvPr id="4" name="BlokTextu 3"/>
        <cdr:cNvSpPr txBox="1"/>
      </cdr:nvSpPr>
      <cdr:spPr>
        <a:xfrm xmlns:a="http://schemas.openxmlformats.org/drawingml/2006/main">
          <a:off x="1023710" y="977440"/>
          <a:ext cx="691590" cy="4452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sk-SK" sz="1000" b="1">
              <a:latin typeface="Arial Narrow" panose="020B0606020202030204" pitchFamily="34" charset="0"/>
              <a:cs typeface="Times New Roman" panose="02020603050405020304" pitchFamily="18" charset="0"/>
            </a:rPr>
            <a:t>Osoby mimo trhu práce</a:t>
          </a:r>
        </a:p>
        <a:p xmlns:a="http://schemas.openxmlformats.org/drawingml/2006/main">
          <a:pPr algn="ctr"/>
          <a:r>
            <a:rPr lang="sk-SK" sz="1000" b="1">
              <a:latin typeface="Arial Narrow" panose="020B0606020202030204" pitchFamily="34" charset="0"/>
              <a:cs typeface="Times New Roman" panose="02020603050405020304" pitchFamily="18" charset="0"/>
            </a:rPr>
            <a:t> od 15 rokov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16342</xdr:colOff>
      <xdr:row>2</xdr:row>
      <xdr:rowOff>73633</xdr:rowOff>
    </xdr:from>
    <xdr:to>
      <xdr:col>10</xdr:col>
      <xdr:colOff>486903</xdr:colOff>
      <xdr:row>17</xdr:row>
      <xdr:rowOff>37468</xdr:rowOff>
    </xdr:to>
    <xdr:graphicFrame macro="">
      <xdr:nvGraphicFramePr>
        <xdr:cNvPr id="2" name="Graf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30456</xdr:colOff>
      <xdr:row>20</xdr:row>
      <xdr:rowOff>35719</xdr:rowOff>
    </xdr:from>
    <xdr:to>
      <xdr:col>10</xdr:col>
      <xdr:colOff>238125</xdr:colOff>
      <xdr:row>35</xdr:row>
      <xdr:rowOff>156660</xdr:rowOff>
    </xdr:to>
    <xdr:graphicFrame macro="">
      <xdr:nvGraphicFramePr>
        <xdr:cNvPr id="3" name="Graf 2" descr="Počet právnych vzťahov s pravidelným mesačným príjmom evidovaných v Sociálnej poisťovni v rokoch 2022 a 202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22428</xdr:colOff>
      <xdr:row>58</xdr:row>
      <xdr:rowOff>33504</xdr:rowOff>
    </xdr:from>
    <xdr:to>
      <xdr:col>11</xdr:col>
      <xdr:colOff>23812</xdr:colOff>
      <xdr:row>75</xdr:row>
      <xdr:rowOff>178594</xdr:rowOff>
    </xdr:to>
    <xdr:graphicFrame macro="">
      <xdr:nvGraphicFramePr>
        <xdr:cNvPr id="4" name="Graf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57041</xdr:colOff>
      <xdr:row>39</xdr:row>
      <xdr:rowOff>16448</xdr:rowOff>
    </xdr:from>
    <xdr:to>
      <xdr:col>11</xdr:col>
      <xdr:colOff>12533</xdr:colOff>
      <xdr:row>54</xdr:row>
      <xdr:rowOff>190500</xdr:rowOff>
    </xdr:to>
    <xdr:graphicFrame macro="">
      <xdr:nvGraphicFramePr>
        <xdr:cNvPr id="5" name="Graf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59531</xdr:colOff>
      <xdr:row>1</xdr:row>
      <xdr:rowOff>166687</xdr:rowOff>
    </xdr:from>
    <xdr:to>
      <xdr:col>8</xdr:col>
      <xdr:colOff>130967</xdr:colOff>
      <xdr:row>23</xdr:row>
      <xdr:rowOff>71436</xdr:rowOff>
    </xdr:to>
    <xdr:graphicFrame macro="">
      <xdr:nvGraphicFramePr>
        <xdr:cNvPr id="4" name="Graf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71437</xdr:colOff>
      <xdr:row>3</xdr:row>
      <xdr:rowOff>23812</xdr:rowOff>
    </xdr:from>
    <xdr:to>
      <xdr:col>11</xdr:col>
      <xdr:colOff>435768</xdr:colOff>
      <xdr:row>19</xdr:row>
      <xdr:rowOff>158750</xdr:rowOff>
    </xdr:to>
    <xdr:graphicFrame macro="">
      <xdr:nvGraphicFramePr>
        <xdr:cNvPr id="2" name="Graf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111920</xdr:colOff>
      <xdr:row>3</xdr:row>
      <xdr:rowOff>121444</xdr:rowOff>
    </xdr:from>
    <xdr:to>
      <xdr:col>6</xdr:col>
      <xdr:colOff>738187</xdr:colOff>
      <xdr:row>15</xdr:row>
      <xdr:rowOff>214311</xdr:rowOff>
    </xdr:to>
    <xdr:graphicFrame macro="">
      <xdr:nvGraphicFramePr>
        <xdr:cNvPr id="3" name="Graf 2">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9524</xdr:colOff>
      <xdr:row>81</xdr:row>
      <xdr:rowOff>44450</xdr:rowOff>
    </xdr:from>
    <xdr:to>
      <xdr:col>10</xdr:col>
      <xdr:colOff>357187</xdr:colOff>
      <xdr:row>95</xdr:row>
      <xdr:rowOff>31750</xdr:rowOff>
    </xdr:to>
    <xdr:graphicFrame macro="">
      <xdr:nvGraphicFramePr>
        <xdr:cNvPr id="4" name="Graf 3">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100011</xdr:colOff>
      <xdr:row>62</xdr:row>
      <xdr:rowOff>10318</xdr:rowOff>
    </xdr:from>
    <xdr:to>
      <xdr:col>8</xdr:col>
      <xdr:colOff>190498</xdr:colOff>
      <xdr:row>77</xdr:row>
      <xdr:rowOff>0</xdr:rowOff>
    </xdr:to>
    <xdr:graphicFrame macro="">
      <xdr:nvGraphicFramePr>
        <xdr:cNvPr id="5" name="Graf 4">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166687</xdr:colOff>
      <xdr:row>22</xdr:row>
      <xdr:rowOff>119063</xdr:rowOff>
    </xdr:from>
    <xdr:to>
      <xdr:col>8</xdr:col>
      <xdr:colOff>404812</xdr:colOff>
      <xdr:row>35</xdr:row>
      <xdr:rowOff>119062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200025</xdr:colOff>
      <xdr:row>41</xdr:row>
      <xdr:rowOff>123824</xdr:rowOff>
    </xdr:from>
    <xdr:to>
      <xdr:col>9</xdr:col>
      <xdr:colOff>133350</xdr:colOff>
      <xdr:row>57</xdr:row>
      <xdr:rowOff>19049</xdr:rowOff>
    </xdr:to>
    <xdr:graphicFrame macro="">
      <xdr:nvGraphicFramePr>
        <xdr:cNvPr id="7" name="Graf 6">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202407</xdr:rowOff>
    </xdr:from>
    <xdr:to>
      <xdr:col>10</xdr:col>
      <xdr:colOff>597272</xdr:colOff>
      <xdr:row>20</xdr:row>
      <xdr:rowOff>167389</xdr:rowOff>
    </xdr:to>
    <xdr:graphicFrame macro="">
      <xdr:nvGraphicFramePr>
        <xdr:cNvPr id="4" name="Graf 3">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23813</xdr:colOff>
      <xdr:row>37</xdr:row>
      <xdr:rowOff>11906</xdr:rowOff>
    </xdr:from>
    <xdr:to>
      <xdr:col>10</xdr:col>
      <xdr:colOff>511969</xdr:colOff>
      <xdr:row>56</xdr:row>
      <xdr:rowOff>203807</xdr:rowOff>
    </xdr:to>
    <xdr:graphicFrame macro="">
      <xdr:nvGraphicFramePr>
        <xdr:cNvPr id="5" name="Graf 4">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ív Office">
  <a:themeElements>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sheetPr>
  <dimension ref="A2:E220"/>
  <sheetViews>
    <sheetView tabSelected="1" zoomScale="90" zoomScaleNormal="90" workbookViewId="0">
      <pane ySplit="3" topLeftCell="A4" activePane="bottomLeft" state="frozen"/>
      <selection activeCell="B1" sqref="B1"/>
      <selection pane="bottomLeft"/>
    </sheetView>
  </sheetViews>
  <sheetFormatPr defaultColWidth="9.1796875" defaultRowHeight="14" x14ac:dyDescent="0.3"/>
  <cols>
    <col min="1" max="1" width="30.54296875" style="1" customWidth="1"/>
    <col min="2" max="2" width="86.54296875" style="1" customWidth="1"/>
    <col min="3" max="3" width="18.6328125" style="1" customWidth="1"/>
    <col min="4" max="4" width="19.6328125" style="1" customWidth="1"/>
    <col min="5" max="5" width="9" style="1" customWidth="1"/>
    <col min="6" max="16384" width="9.1796875" style="1"/>
  </cols>
  <sheetData>
    <row r="2" spans="1:5" x14ac:dyDescent="0.3">
      <c r="A2" s="81" t="s">
        <v>1049</v>
      </c>
      <c r="B2" s="177"/>
    </row>
    <row r="3" spans="1:5" s="23" customFormat="1" ht="28" x14ac:dyDescent="0.3">
      <c r="A3" s="150" t="s">
        <v>426</v>
      </c>
      <c r="B3" s="150" t="s">
        <v>643</v>
      </c>
      <c r="C3" s="150" t="s">
        <v>644</v>
      </c>
      <c r="D3" s="150" t="s">
        <v>645</v>
      </c>
      <c r="E3" s="150" t="s">
        <v>450</v>
      </c>
    </row>
    <row r="4" spans="1:5" s="356" customFormat="1" x14ac:dyDescent="0.3">
      <c r="A4" s="356" t="s">
        <v>455</v>
      </c>
      <c r="B4" s="237" t="s">
        <v>910</v>
      </c>
      <c r="C4" s="356" t="s">
        <v>457</v>
      </c>
      <c r="D4" s="356" t="s">
        <v>547</v>
      </c>
      <c r="E4" s="356" t="s">
        <v>451</v>
      </c>
    </row>
    <row r="5" spans="1:5" s="356" customFormat="1" x14ac:dyDescent="0.3">
      <c r="A5" s="356" t="s">
        <v>646</v>
      </c>
      <c r="B5" s="237" t="s">
        <v>1353</v>
      </c>
      <c r="C5" s="356" t="s">
        <v>458</v>
      </c>
      <c r="D5" s="356" t="s">
        <v>547</v>
      </c>
      <c r="E5" s="356" t="s">
        <v>451</v>
      </c>
    </row>
    <row r="6" spans="1:5" s="356" customFormat="1" x14ac:dyDescent="0.3">
      <c r="A6" s="356" t="s">
        <v>646</v>
      </c>
      <c r="B6" s="237" t="s">
        <v>914</v>
      </c>
      <c r="C6" s="356" t="s">
        <v>458</v>
      </c>
      <c r="D6" s="356" t="s">
        <v>547</v>
      </c>
      <c r="E6" s="356" t="s">
        <v>451</v>
      </c>
    </row>
    <row r="7" spans="1:5" s="356" customFormat="1" x14ac:dyDescent="0.3">
      <c r="A7" s="356" t="s">
        <v>646</v>
      </c>
      <c r="B7" s="237" t="s">
        <v>915</v>
      </c>
      <c r="C7" s="356" t="s">
        <v>458</v>
      </c>
      <c r="D7" s="356" t="s">
        <v>547</v>
      </c>
      <c r="E7" s="356" t="s">
        <v>451</v>
      </c>
    </row>
    <row r="8" spans="1:5" s="356" customFormat="1" x14ac:dyDescent="0.3">
      <c r="A8" s="356" t="s">
        <v>646</v>
      </c>
      <c r="B8" s="237" t="s">
        <v>1354</v>
      </c>
      <c r="C8" s="356" t="s">
        <v>458</v>
      </c>
      <c r="D8" s="356" t="s">
        <v>547</v>
      </c>
      <c r="E8" s="356" t="s">
        <v>451</v>
      </c>
    </row>
    <row r="9" spans="1:5" s="356" customFormat="1" x14ac:dyDescent="0.3">
      <c r="A9" s="356" t="s">
        <v>171</v>
      </c>
      <c r="B9" s="237" t="s">
        <v>490</v>
      </c>
      <c r="C9" s="356" t="s">
        <v>171</v>
      </c>
      <c r="D9" s="356" t="s">
        <v>171</v>
      </c>
      <c r="E9" s="356" t="s">
        <v>451</v>
      </c>
    </row>
    <row r="10" spans="1:5" s="356" customFormat="1" x14ac:dyDescent="0.3">
      <c r="A10" s="356" t="s">
        <v>171</v>
      </c>
      <c r="B10" s="237" t="s">
        <v>34</v>
      </c>
      <c r="C10" s="356" t="s">
        <v>171</v>
      </c>
      <c r="D10" s="356" t="s">
        <v>171</v>
      </c>
      <c r="E10" s="466" t="s">
        <v>451</v>
      </c>
    </row>
    <row r="11" spans="1:5" s="356" customFormat="1" x14ac:dyDescent="0.3">
      <c r="A11" s="356" t="s">
        <v>171</v>
      </c>
      <c r="B11" s="237" t="s">
        <v>51</v>
      </c>
      <c r="C11" s="356" t="s">
        <v>171</v>
      </c>
      <c r="D11" s="356" t="s">
        <v>171</v>
      </c>
      <c r="E11" s="356" t="s">
        <v>451</v>
      </c>
    </row>
    <row r="12" spans="1:5" s="356" customFormat="1" x14ac:dyDescent="0.3">
      <c r="A12" s="356" t="s">
        <v>171</v>
      </c>
      <c r="B12" s="237" t="s">
        <v>60</v>
      </c>
      <c r="C12" s="356" t="s">
        <v>171</v>
      </c>
      <c r="D12" s="356" t="s">
        <v>171</v>
      </c>
      <c r="E12" s="356" t="s">
        <v>451</v>
      </c>
    </row>
    <row r="13" spans="1:5" s="356" customFormat="1" x14ac:dyDescent="0.3">
      <c r="A13" s="356" t="s">
        <v>171</v>
      </c>
      <c r="B13" s="237" t="s">
        <v>1019</v>
      </c>
      <c r="C13" s="356" t="s">
        <v>171</v>
      </c>
      <c r="D13" s="356" t="s">
        <v>171</v>
      </c>
      <c r="E13" s="356" t="s">
        <v>451</v>
      </c>
    </row>
    <row r="14" spans="1:5" s="356" customFormat="1" x14ac:dyDescent="0.3">
      <c r="A14" s="356" t="s">
        <v>171</v>
      </c>
      <c r="B14" s="237" t="s">
        <v>1355</v>
      </c>
      <c r="C14" s="356" t="s">
        <v>171</v>
      </c>
      <c r="D14" s="356" t="s">
        <v>171</v>
      </c>
      <c r="E14" s="356" t="s">
        <v>451</v>
      </c>
    </row>
    <row r="15" spans="1:5" s="356" customFormat="1" x14ac:dyDescent="0.3">
      <c r="A15" s="356" t="s">
        <v>542</v>
      </c>
      <c r="B15" s="237" t="s">
        <v>1194</v>
      </c>
      <c r="C15" s="356" t="s">
        <v>459</v>
      </c>
      <c r="D15" s="356" t="s">
        <v>548</v>
      </c>
      <c r="E15" s="356" t="s">
        <v>451</v>
      </c>
    </row>
    <row r="16" spans="1:5" s="356" customFormat="1" x14ac:dyDescent="0.3">
      <c r="A16" s="356" t="s">
        <v>542</v>
      </c>
      <c r="B16" s="237" t="s">
        <v>1195</v>
      </c>
      <c r="C16" s="356" t="s">
        <v>459</v>
      </c>
      <c r="D16" s="356" t="s">
        <v>548</v>
      </c>
      <c r="E16" s="356" t="s">
        <v>452</v>
      </c>
    </row>
    <row r="17" spans="1:5" s="356" customFormat="1" x14ac:dyDescent="0.3">
      <c r="A17" s="356" t="s">
        <v>542</v>
      </c>
      <c r="B17" s="237" t="s">
        <v>670</v>
      </c>
      <c r="C17" s="356" t="s">
        <v>459</v>
      </c>
      <c r="D17" s="356" t="s">
        <v>548</v>
      </c>
      <c r="E17" s="356" t="s">
        <v>452</v>
      </c>
    </row>
    <row r="18" spans="1:5" s="356" customFormat="1" x14ac:dyDescent="0.3">
      <c r="A18" s="356" t="s">
        <v>542</v>
      </c>
      <c r="B18" s="237" t="s">
        <v>1197</v>
      </c>
      <c r="C18" s="356" t="s">
        <v>459</v>
      </c>
      <c r="D18" s="356" t="s">
        <v>548</v>
      </c>
      <c r="E18" s="356" t="s">
        <v>452</v>
      </c>
    </row>
    <row r="19" spans="1:5" s="356" customFormat="1" x14ac:dyDescent="0.3">
      <c r="A19" s="356" t="s">
        <v>542</v>
      </c>
      <c r="B19" s="237" t="s">
        <v>1198</v>
      </c>
      <c r="C19" s="356" t="s">
        <v>459</v>
      </c>
      <c r="D19" s="356" t="s">
        <v>548</v>
      </c>
      <c r="E19" s="356" t="s">
        <v>452</v>
      </c>
    </row>
    <row r="20" spans="1:5" s="356" customFormat="1" x14ac:dyDescent="0.3">
      <c r="A20" s="356" t="s">
        <v>542</v>
      </c>
      <c r="B20" s="268" t="s">
        <v>1352</v>
      </c>
      <c r="C20" s="356" t="s">
        <v>459</v>
      </c>
      <c r="D20" s="356" t="s">
        <v>548</v>
      </c>
      <c r="E20" s="356" t="s">
        <v>452</v>
      </c>
    </row>
    <row r="21" spans="1:5" s="356" customFormat="1" x14ac:dyDescent="0.3">
      <c r="A21" s="356" t="s">
        <v>543</v>
      </c>
      <c r="B21" s="237" t="s">
        <v>1209</v>
      </c>
      <c r="C21" s="356" t="s">
        <v>460</v>
      </c>
      <c r="D21" s="356" t="s">
        <v>548</v>
      </c>
      <c r="E21" s="356" t="s">
        <v>453</v>
      </c>
    </row>
    <row r="22" spans="1:5" s="356" customFormat="1" x14ac:dyDescent="0.3">
      <c r="A22" s="356" t="s">
        <v>543</v>
      </c>
      <c r="B22" s="237" t="s">
        <v>1210</v>
      </c>
      <c r="C22" s="356" t="s">
        <v>460</v>
      </c>
      <c r="D22" s="356" t="s">
        <v>548</v>
      </c>
      <c r="E22" s="356" t="s">
        <v>453</v>
      </c>
    </row>
    <row r="23" spans="1:5" s="356" customFormat="1" x14ac:dyDescent="0.3">
      <c r="A23" s="356" t="s">
        <v>543</v>
      </c>
      <c r="B23" s="237" t="s">
        <v>1211</v>
      </c>
      <c r="C23" s="356" t="s">
        <v>460</v>
      </c>
      <c r="D23" s="356" t="s">
        <v>548</v>
      </c>
      <c r="E23" s="356" t="s">
        <v>453</v>
      </c>
    </row>
    <row r="24" spans="1:5" s="356" customFormat="1" x14ac:dyDescent="0.3">
      <c r="A24" s="356" t="s">
        <v>543</v>
      </c>
      <c r="B24" s="237" t="s">
        <v>1212</v>
      </c>
      <c r="C24" s="356" t="s">
        <v>460</v>
      </c>
      <c r="D24" s="356" t="s">
        <v>548</v>
      </c>
      <c r="E24" s="356" t="s">
        <v>453</v>
      </c>
    </row>
    <row r="25" spans="1:5" s="356" customFormat="1" x14ac:dyDescent="0.3">
      <c r="A25" s="356" t="s">
        <v>544</v>
      </c>
      <c r="B25" s="237" t="s">
        <v>1201</v>
      </c>
      <c r="C25" s="356" t="s">
        <v>461</v>
      </c>
      <c r="D25" s="356" t="s">
        <v>548</v>
      </c>
      <c r="E25" s="356" t="s">
        <v>452</v>
      </c>
    </row>
    <row r="26" spans="1:5" s="356" customFormat="1" x14ac:dyDescent="0.3">
      <c r="A26" s="356" t="s">
        <v>544</v>
      </c>
      <c r="B26" s="237" t="s">
        <v>1202</v>
      </c>
      <c r="C26" s="356" t="s">
        <v>461</v>
      </c>
      <c r="D26" s="356" t="s">
        <v>548</v>
      </c>
      <c r="E26" s="356" t="s">
        <v>452</v>
      </c>
    </row>
    <row r="27" spans="1:5" s="356" customFormat="1" x14ac:dyDescent="0.3">
      <c r="A27" s="356" t="s">
        <v>544</v>
      </c>
      <c r="B27" s="237" t="s">
        <v>1203</v>
      </c>
      <c r="C27" s="356" t="s">
        <v>461</v>
      </c>
      <c r="D27" s="356" t="s">
        <v>548</v>
      </c>
      <c r="E27" s="356" t="s">
        <v>452</v>
      </c>
    </row>
    <row r="28" spans="1:5" s="356" customFormat="1" x14ac:dyDescent="0.3">
      <c r="A28" s="356" t="s">
        <v>544</v>
      </c>
      <c r="B28" s="237" t="s">
        <v>1204</v>
      </c>
      <c r="C28" s="356" t="s">
        <v>461</v>
      </c>
      <c r="D28" s="356" t="s">
        <v>548</v>
      </c>
      <c r="E28" s="356" t="s">
        <v>452</v>
      </c>
    </row>
    <row r="29" spans="1:5" s="356" customFormat="1" x14ac:dyDescent="0.3">
      <c r="A29" s="356" t="s">
        <v>544</v>
      </c>
      <c r="B29" s="237" t="s">
        <v>1356</v>
      </c>
      <c r="C29" s="356" t="s">
        <v>461</v>
      </c>
      <c r="D29" s="356" t="s">
        <v>548</v>
      </c>
      <c r="E29" s="356" t="s">
        <v>452</v>
      </c>
    </row>
    <row r="30" spans="1:5" s="356" customFormat="1" x14ac:dyDescent="0.3">
      <c r="A30" s="356" t="s">
        <v>544</v>
      </c>
      <c r="B30" s="237" t="s">
        <v>537</v>
      </c>
      <c r="C30" s="356" t="s">
        <v>1358</v>
      </c>
      <c r="D30" s="356" t="s">
        <v>548</v>
      </c>
      <c r="E30" s="356" t="s">
        <v>451</v>
      </c>
    </row>
    <row r="31" spans="1:5" s="356" customFormat="1" x14ac:dyDescent="0.3">
      <c r="A31" s="356" t="s">
        <v>1357</v>
      </c>
      <c r="B31" s="237" t="s">
        <v>1213</v>
      </c>
      <c r="C31" s="356" t="s">
        <v>621</v>
      </c>
      <c r="D31" s="356" t="s">
        <v>548</v>
      </c>
      <c r="E31" s="356" t="s">
        <v>451</v>
      </c>
    </row>
    <row r="32" spans="1:5" s="356" customFormat="1" x14ac:dyDescent="0.3">
      <c r="A32" s="356" t="s">
        <v>1357</v>
      </c>
      <c r="B32" s="237" t="s">
        <v>1206</v>
      </c>
      <c r="C32" s="356" t="s">
        <v>621</v>
      </c>
      <c r="D32" s="356" t="s">
        <v>548</v>
      </c>
      <c r="E32" s="356" t="s">
        <v>451</v>
      </c>
    </row>
    <row r="33" spans="1:5" s="356" customFormat="1" x14ac:dyDescent="0.3">
      <c r="A33" s="356" t="s">
        <v>1359</v>
      </c>
      <c r="B33" s="237" t="s">
        <v>1021</v>
      </c>
      <c r="C33" s="356" t="s">
        <v>1360</v>
      </c>
      <c r="D33" s="356" t="s">
        <v>548</v>
      </c>
      <c r="E33" s="356" t="s">
        <v>536</v>
      </c>
    </row>
    <row r="34" spans="1:5" s="356" customFormat="1" x14ac:dyDescent="0.3">
      <c r="A34" s="356" t="s">
        <v>1359</v>
      </c>
      <c r="B34" s="237" t="s">
        <v>1054</v>
      </c>
      <c r="C34" s="356" t="s">
        <v>622</v>
      </c>
      <c r="D34" s="356" t="s">
        <v>548</v>
      </c>
      <c r="E34" s="356" t="s">
        <v>536</v>
      </c>
    </row>
    <row r="35" spans="1:5" s="356" customFormat="1" x14ac:dyDescent="0.3">
      <c r="A35" s="356" t="s">
        <v>1359</v>
      </c>
      <c r="B35" s="237" t="s">
        <v>1053</v>
      </c>
      <c r="C35" s="356" t="s">
        <v>622</v>
      </c>
      <c r="D35" s="356" t="s">
        <v>548</v>
      </c>
      <c r="E35" s="356" t="s">
        <v>536</v>
      </c>
    </row>
    <row r="36" spans="1:5" s="356" customFormat="1" x14ac:dyDescent="0.3">
      <c r="A36" s="356" t="s">
        <v>1359</v>
      </c>
      <c r="B36" s="237" t="s">
        <v>1086</v>
      </c>
      <c r="C36" s="356" t="s">
        <v>622</v>
      </c>
      <c r="D36" s="356" t="s">
        <v>548</v>
      </c>
      <c r="E36" s="356" t="s">
        <v>536</v>
      </c>
    </row>
    <row r="37" spans="1:5" s="356" customFormat="1" x14ac:dyDescent="0.3">
      <c r="A37" s="356" t="s">
        <v>1359</v>
      </c>
      <c r="B37" s="237" t="s">
        <v>1083</v>
      </c>
      <c r="C37" s="356" t="s">
        <v>622</v>
      </c>
      <c r="D37" s="356" t="s">
        <v>548</v>
      </c>
      <c r="E37" s="356" t="s">
        <v>536</v>
      </c>
    </row>
    <row r="38" spans="1:5" s="356" customFormat="1" x14ac:dyDescent="0.3">
      <c r="A38" s="356" t="s">
        <v>1359</v>
      </c>
      <c r="B38" s="237" t="s">
        <v>1079</v>
      </c>
      <c r="C38" s="356" t="s">
        <v>622</v>
      </c>
      <c r="D38" s="356" t="s">
        <v>548</v>
      </c>
      <c r="E38" s="356" t="s">
        <v>536</v>
      </c>
    </row>
    <row r="39" spans="1:5" s="356" customFormat="1" x14ac:dyDescent="0.3">
      <c r="A39" s="356" t="s">
        <v>1359</v>
      </c>
      <c r="B39" s="237" t="s">
        <v>1068</v>
      </c>
      <c r="C39" s="356" t="s">
        <v>622</v>
      </c>
      <c r="D39" s="356" t="s">
        <v>548</v>
      </c>
      <c r="E39" s="356" t="s">
        <v>536</v>
      </c>
    </row>
    <row r="40" spans="1:5" s="356" customFormat="1" x14ac:dyDescent="0.3">
      <c r="A40" s="356" t="s">
        <v>1359</v>
      </c>
      <c r="B40" s="237" t="s">
        <v>1097</v>
      </c>
      <c r="C40" s="356" t="s">
        <v>622</v>
      </c>
      <c r="D40" s="356" t="s">
        <v>548</v>
      </c>
      <c r="E40" s="356" t="s">
        <v>536</v>
      </c>
    </row>
    <row r="41" spans="1:5" s="356" customFormat="1" x14ac:dyDescent="0.3">
      <c r="A41" s="356" t="s">
        <v>1361</v>
      </c>
      <c r="B41" s="237" t="s">
        <v>1214</v>
      </c>
      <c r="C41" s="356" t="s">
        <v>622</v>
      </c>
      <c r="D41" s="356" t="s">
        <v>548</v>
      </c>
      <c r="E41" s="356" t="s">
        <v>536</v>
      </c>
    </row>
    <row r="42" spans="1:5" s="356" customFormat="1" x14ac:dyDescent="0.3">
      <c r="A42" s="356" t="s">
        <v>1361</v>
      </c>
      <c r="B42" s="237" t="s">
        <v>1099</v>
      </c>
      <c r="C42" s="356" t="s">
        <v>622</v>
      </c>
      <c r="D42" s="356" t="s">
        <v>548</v>
      </c>
      <c r="E42" s="356" t="s">
        <v>536</v>
      </c>
    </row>
    <row r="43" spans="1:5" s="356" customFormat="1" x14ac:dyDescent="0.3">
      <c r="A43" s="356" t="s">
        <v>1362</v>
      </c>
      <c r="B43" s="237" t="s">
        <v>1215</v>
      </c>
      <c r="C43" s="356" t="s">
        <v>622</v>
      </c>
      <c r="D43" s="356" t="s">
        <v>548</v>
      </c>
      <c r="E43" s="356" t="s">
        <v>454</v>
      </c>
    </row>
    <row r="44" spans="1:5" s="356" customFormat="1" x14ac:dyDescent="0.3">
      <c r="A44" s="356" t="s">
        <v>1362</v>
      </c>
      <c r="B44" s="237" t="s">
        <v>1218</v>
      </c>
      <c r="C44" s="356" t="s">
        <v>622</v>
      </c>
      <c r="D44" s="356" t="s">
        <v>548</v>
      </c>
      <c r="E44" s="356" t="s">
        <v>454</v>
      </c>
    </row>
    <row r="45" spans="1:5" s="356" customFormat="1" x14ac:dyDescent="0.3">
      <c r="A45" s="356" t="s">
        <v>456</v>
      </c>
      <c r="B45" s="237" t="s">
        <v>1219</v>
      </c>
      <c r="C45" s="356" t="s">
        <v>462</v>
      </c>
      <c r="D45" s="356" t="s">
        <v>548</v>
      </c>
      <c r="E45" s="356" t="s">
        <v>451</v>
      </c>
    </row>
    <row r="46" spans="1:5" s="356" customFormat="1" x14ac:dyDescent="0.3">
      <c r="A46" s="356" t="s">
        <v>456</v>
      </c>
      <c r="B46" s="237" t="s">
        <v>1220</v>
      </c>
      <c r="C46" s="356" t="s">
        <v>462</v>
      </c>
      <c r="D46" s="356" t="s">
        <v>548</v>
      </c>
      <c r="E46" s="356" t="s">
        <v>451</v>
      </c>
    </row>
    <row r="47" spans="1:5" s="356" customFormat="1" x14ac:dyDescent="0.3">
      <c r="A47" s="356" t="s">
        <v>456</v>
      </c>
      <c r="B47" s="237" t="s">
        <v>1222</v>
      </c>
      <c r="C47" s="356" t="s">
        <v>462</v>
      </c>
      <c r="D47" s="356" t="s">
        <v>548</v>
      </c>
      <c r="E47" s="356" t="s">
        <v>451</v>
      </c>
    </row>
    <row r="48" spans="1:5" s="356" customFormat="1" x14ac:dyDescent="0.3">
      <c r="A48" s="356" t="s">
        <v>456</v>
      </c>
      <c r="B48" s="268" t="s">
        <v>1223</v>
      </c>
      <c r="C48" s="356" t="s">
        <v>462</v>
      </c>
      <c r="D48" s="356" t="s">
        <v>548</v>
      </c>
      <c r="E48" s="356" t="s">
        <v>451</v>
      </c>
    </row>
    <row r="49" spans="1:5" s="356" customFormat="1" x14ac:dyDescent="0.3">
      <c r="A49" s="356" t="s">
        <v>456</v>
      </c>
      <c r="B49" s="237" t="s">
        <v>1228</v>
      </c>
      <c r="C49" s="356" t="s">
        <v>462</v>
      </c>
      <c r="D49" s="356" t="s">
        <v>548</v>
      </c>
      <c r="E49" s="356" t="s">
        <v>451</v>
      </c>
    </row>
    <row r="50" spans="1:5" s="356" customFormat="1" x14ac:dyDescent="0.3">
      <c r="A50" s="356" t="s">
        <v>1363</v>
      </c>
      <c r="B50" s="237" t="s">
        <v>1231</v>
      </c>
      <c r="C50" s="356" t="s">
        <v>1364</v>
      </c>
      <c r="D50" s="356" t="s">
        <v>548</v>
      </c>
      <c r="E50" s="356" t="s">
        <v>451</v>
      </c>
    </row>
    <row r="51" spans="1:5" s="356" customFormat="1" x14ac:dyDescent="0.3">
      <c r="A51" s="356" t="s">
        <v>1363</v>
      </c>
      <c r="B51" s="237" t="s">
        <v>1232</v>
      </c>
      <c r="C51" s="356" t="s">
        <v>1364</v>
      </c>
      <c r="D51" s="356" t="s">
        <v>548</v>
      </c>
      <c r="E51" s="356" t="s">
        <v>451</v>
      </c>
    </row>
    <row r="52" spans="1:5" s="356" customFormat="1" x14ac:dyDescent="0.3">
      <c r="A52" s="356" t="s">
        <v>908</v>
      </c>
      <c r="B52" s="237" t="s">
        <v>1100</v>
      </c>
      <c r="C52" s="356" t="s">
        <v>905</v>
      </c>
      <c r="D52" s="356" t="s">
        <v>548</v>
      </c>
      <c r="E52" s="356" t="s">
        <v>536</v>
      </c>
    </row>
    <row r="53" spans="1:5" s="356" customFormat="1" x14ac:dyDescent="0.3">
      <c r="A53" s="356" t="s">
        <v>545</v>
      </c>
      <c r="B53" s="237" t="s">
        <v>1365</v>
      </c>
      <c r="C53" s="356" t="s">
        <v>424</v>
      </c>
      <c r="D53" s="356" t="s">
        <v>425</v>
      </c>
      <c r="E53" s="356" t="s">
        <v>452</v>
      </c>
    </row>
    <row r="54" spans="1:5" s="356" customFormat="1" x14ac:dyDescent="0.3">
      <c r="A54" s="356" t="s">
        <v>545</v>
      </c>
      <c r="B54" s="237" t="s">
        <v>1163</v>
      </c>
      <c r="C54" s="356" t="s">
        <v>424</v>
      </c>
      <c r="D54" s="356" t="s">
        <v>425</v>
      </c>
      <c r="E54" s="356" t="s">
        <v>452</v>
      </c>
    </row>
    <row r="55" spans="1:5" s="356" customFormat="1" x14ac:dyDescent="0.3">
      <c r="A55" s="356" t="s">
        <v>545</v>
      </c>
      <c r="B55" s="237" t="s">
        <v>1164</v>
      </c>
      <c r="C55" s="356" t="s">
        <v>424</v>
      </c>
      <c r="D55" s="356" t="s">
        <v>425</v>
      </c>
      <c r="E55" s="356" t="s">
        <v>452</v>
      </c>
    </row>
    <row r="56" spans="1:5" s="356" customFormat="1" x14ac:dyDescent="0.3">
      <c r="A56" s="356" t="s">
        <v>545</v>
      </c>
      <c r="B56" s="237" t="s">
        <v>395</v>
      </c>
      <c r="C56" s="356" t="s">
        <v>424</v>
      </c>
      <c r="D56" s="356" t="s">
        <v>425</v>
      </c>
      <c r="E56" s="356" t="s">
        <v>451</v>
      </c>
    </row>
    <row r="57" spans="1:5" s="356" customFormat="1" x14ac:dyDescent="0.3">
      <c r="A57" s="356" t="s">
        <v>545</v>
      </c>
      <c r="B57" s="237" t="s">
        <v>1168</v>
      </c>
      <c r="C57" s="356" t="s">
        <v>586</v>
      </c>
      <c r="D57" s="356" t="s">
        <v>587</v>
      </c>
      <c r="E57" s="356" t="s">
        <v>451</v>
      </c>
    </row>
    <row r="58" spans="1:5" s="356" customFormat="1" x14ac:dyDescent="0.3">
      <c r="A58" s="356" t="s">
        <v>545</v>
      </c>
      <c r="B58" s="237" t="s">
        <v>1170</v>
      </c>
      <c r="C58" s="356" t="s">
        <v>424</v>
      </c>
      <c r="D58" s="356" t="s">
        <v>425</v>
      </c>
      <c r="E58" s="356" t="s">
        <v>452</v>
      </c>
    </row>
    <row r="59" spans="1:5" s="356" customFormat="1" x14ac:dyDescent="0.3">
      <c r="A59" s="356" t="s">
        <v>545</v>
      </c>
      <c r="B59" s="237" t="s">
        <v>1366</v>
      </c>
      <c r="C59" s="356" t="s">
        <v>424</v>
      </c>
      <c r="D59" s="356" t="s">
        <v>425</v>
      </c>
      <c r="E59" s="356" t="s">
        <v>454</v>
      </c>
    </row>
    <row r="60" spans="1:5" s="356" customFormat="1" x14ac:dyDescent="0.3">
      <c r="A60" s="356" t="s">
        <v>545</v>
      </c>
      <c r="B60" s="237" t="s">
        <v>1101</v>
      </c>
      <c r="C60" s="356" t="s">
        <v>424</v>
      </c>
      <c r="D60" s="356" t="s">
        <v>425</v>
      </c>
      <c r="E60" s="356" t="s">
        <v>1367</v>
      </c>
    </row>
    <row r="61" spans="1:5" s="356" customFormat="1" x14ac:dyDescent="0.3">
      <c r="A61" s="356" t="s">
        <v>545</v>
      </c>
      <c r="B61" s="237" t="s">
        <v>585</v>
      </c>
      <c r="C61" s="356" t="s">
        <v>424</v>
      </c>
      <c r="D61" s="356" t="s">
        <v>425</v>
      </c>
      <c r="E61" s="356" t="s">
        <v>1367</v>
      </c>
    </row>
    <row r="62" spans="1:5" s="356" customFormat="1" x14ac:dyDescent="0.3">
      <c r="A62" s="356" t="s">
        <v>545</v>
      </c>
      <c r="B62" s="237" t="s">
        <v>1133</v>
      </c>
      <c r="C62" s="356" t="s">
        <v>424</v>
      </c>
      <c r="D62" s="356" t="s">
        <v>425</v>
      </c>
      <c r="E62" s="356" t="s">
        <v>1367</v>
      </c>
    </row>
    <row r="63" spans="1:5" s="356" customFormat="1" x14ac:dyDescent="0.3">
      <c r="A63" s="356" t="s">
        <v>545</v>
      </c>
      <c r="B63" s="237" t="s">
        <v>1130</v>
      </c>
      <c r="C63" s="356" t="s">
        <v>424</v>
      </c>
      <c r="D63" s="356" t="s">
        <v>425</v>
      </c>
      <c r="E63" s="356" t="s">
        <v>451</v>
      </c>
    </row>
    <row r="64" spans="1:5" s="356" customFormat="1" x14ac:dyDescent="0.3">
      <c r="A64" s="356" t="s">
        <v>584</v>
      </c>
      <c r="B64" s="237" t="s">
        <v>1034</v>
      </c>
      <c r="C64" s="356" t="s">
        <v>424</v>
      </c>
      <c r="D64" s="356" t="s">
        <v>425</v>
      </c>
      <c r="E64" s="356" t="s">
        <v>536</v>
      </c>
    </row>
    <row r="65" spans="1:5" s="356" customFormat="1" x14ac:dyDescent="0.3">
      <c r="A65" s="356" t="s">
        <v>584</v>
      </c>
      <c r="B65" s="237" t="s">
        <v>1035</v>
      </c>
      <c r="C65" s="356" t="s">
        <v>424</v>
      </c>
      <c r="D65" s="356" t="s">
        <v>425</v>
      </c>
      <c r="E65" s="356" t="s">
        <v>536</v>
      </c>
    </row>
    <row r="66" spans="1:5" s="356" customFormat="1" x14ac:dyDescent="0.3">
      <c r="A66" s="356" t="s">
        <v>584</v>
      </c>
      <c r="B66" s="237" t="s">
        <v>1368</v>
      </c>
      <c r="C66" s="356" t="s">
        <v>424</v>
      </c>
      <c r="D66" s="356" t="s">
        <v>425</v>
      </c>
      <c r="E66" s="356" t="s">
        <v>536</v>
      </c>
    </row>
    <row r="67" spans="1:5" s="356" customFormat="1" x14ac:dyDescent="0.3">
      <c r="A67" s="356" t="s">
        <v>909</v>
      </c>
      <c r="B67" s="237" t="s">
        <v>1173</v>
      </c>
      <c r="C67" s="356" t="s">
        <v>424</v>
      </c>
      <c r="D67" s="356" t="s">
        <v>425</v>
      </c>
      <c r="E67" s="356" t="s">
        <v>1370</v>
      </c>
    </row>
    <row r="68" spans="1:5" s="356" customFormat="1" x14ac:dyDescent="0.3">
      <c r="A68" s="356" t="s">
        <v>909</v>
      </c>
      <c r="B68" s="237" t="s">
        <v>1369</v>
      </c>
      <c r="C68" s="356" t="s">
        <v>424</v>
      </c>
      <c r="D68" s="356" t="s">
        <v>425</v>
      </c>
      <c r="E68" s="356" t="s">
        <v>1370</v>
      </c>
    </row>
    <row r="69" spans="1:5" x14ac:dyDescent="0.3">
      <c r="A69" s="1" t="s">
        <v>909</v>
      </c>
      <c r="B69" s="237" t="s">
        <v>1176</v>
      </c>
      <c r="C69" s="1" t="s">
        <v>424</v>
      </c>
      <c r="D69" s="1" t="s">
        <v>425</v>
      </c>
      <c r="E69" s="1" t="s">
        <v>1370</v>
      </c>
    </row>
    <row r="70" spans="1:5" x14ac:dyDescent="0.3">
      <c r="A70" s="1" t="s">
        <v>909</v>
      </c>
      <c r="B70" s="237" t="s">
        <v>1177</v>
      </c>
      <c r="C70" s="1" t="s">
        <v>424</v>
      </c>
      <c r="D70" s="1" t="s">
        <v>425</v>
      </c>
      <c r="E70" s="1" t="s">
        <v>1370</v>
      </c>
    </row>
    <row r="71" spans="1:5" x14ac:dyDescent="0.3">
      <c r="A71" s="1" t="s">
        <v>909</v>
      </c>
      <c r="B71" s="237" t="s">
        <v>1178</v>
      </c>
      <c r="C71" s="1" t="s">
        <v>424</v>
      </c>
      <c r="D71" s="1" t="s">
        <v>425</v>
      </c>
      <c r="E71" s="1" t="s">
        <v>1370</v>
      </c>
    </row>
    <row r="72" spans="1:5" x14ac:dyDescent="0.3">
      <c r="A72" s="1" t="s">
        <v>909</v>
      </c>
      <c r="B72" s="237" t="s">
        <v>1179</v>
      </c>
      <c r="C72" s="1" t="s">
        <v>424</v>
      </c>
      <c r="D72" s="1" t="s">
        <v>425</v>
      </c>
      <c r="E72" s="1" t="s">
        <v>1370</v>
      </c>
    </row>
    <row r="73" spans="1:5" x14ac:dyDescent="0.3">
      <c r="A73" s="1" t="s">
        <v>909</v>
      </c>
      <c r="B73" s="237" t="s">
        <v>1180</v>
      </c>
      <c r="C73" s="1" t="s">
        <v>424</v>
      </c>
      <c r="D73" s="1" t="s">
        <v>425</v>
      </c>
      <c r="E73" s="1" t="s">
        <v>1370</v>
      </c>
    </row>
    <row r="74" spans="1:5" x14ac:dyDescent="0.3">
      <c r="A74" s="1" t="s">
        <v>909</v>
      </c>
      <c r="B74" s="122" t="s">
        <v>1181</v>
      </c>
      <c r="C74" s="1" t="s">
        <v>424</v>
      </c>
      <c r="D74" s="1" t="s">
        <v>425</v>
      </c>
      <c r="E74" s="1" t="s">
        <v>1370</v>
      </c>
    </row>
    <row r="75" spans="1:5" x14ac:dyDescent="0.3">
      <c r="A75" s="1" t="s">
        <v>909</v>
      </c>
      <c r="B75" s="122" t="s">
        <v>798</v>
      </c>
      <c r="C75" s="1" t="s">
        <v>424</v>
      </c>
      <c r="D75" s="1" t="s">
        <v>425</v>
      </c>
      <c r="E75" s="1" t="s">
        <v>1370</v>
      </c>
    </row>
    <row r="76" spans="1:5" x14ac:dyDescent="0.3">
      <c r="A76" s="1" t="s">
        <v>909</v>
      </c>
      <c r="B76" s="122" t="s">
        <v>799</v>
      </c>
      <c r="C76" s="1" t="s">
        <v>424</v>
      </c>
      <c r="D76" s="1" t="s">
        <v>425</v>
      </c>
      <c r="E76" s="1" t="s">
        <v>1370</v>
      </c>
    </row>
    <row r="77" spans="1:5" x14ac:dyDescent="0.3">
      <c r="A77" s="1" t="s">
        <v>909</v>
      </c>
      <c r="B77" s="122" t="s">
        <v>800</v>
      </c>
      <c r="C77" s="1" t="s">
        <v>424</v>
      </c>
      <c r="D77" s="1" t="s">
        <v>425</v>
      </c>
      <c r="E77" s="1" t="s">
        <v>1370</v>
      </c>
    </row>
    <row r="78" spans="1:5" x14ac:dyDescent="0.3">
      <c r="A78" s="1" t="s">
        <v>909</v>
      </c>
      <c r="B78" s="122" t="s">
        <v>801</v>
      </c>
      <c r="C78" s="1" t="s">
        <v>424</v>
      </c>
      <c r="D78" s="1" t="s">
        <v>425</v>
      </c>
      <c r="E78" s="1" t="s">
        <v>1370</v>
      </c>
    </row>
    <row r="79" spans="1:5" x14ac:dyDescent="0.3">
      <c r="A79" s="1" t="s">
        <v>909</v>
      </c>
      <c r="B79" s="122" t="s">
        <v>1183</v>
      </c>
      <c r="C79" s="1" t="s">
        <v>424</v>
      </c>
      <c r="D79" s="1" t="s">
        <v>425</v>
      </c>
      <c r="E79" s="1" t="s">
        <v>1370</v>
      </c>
    </row>
    <row r="81" spans="1:1" x14ac:dyDescent="0.3">
      <c r="A81" s="123" t="s">
        <v>445</v>
      </c>
    </row>
    <row r="82" spans="1:1" x14ac:dyDescent="0.3">
      <c r="A82" s="125" t="s">
        <v>1233</v>
      </c>
    </row>
    <row r="83" spans="1:1" x14ac:dyDescent="0.3">
      <c r="A83" s="3" t="s">
        <v>1234</v>
      </c>
    </row>
    <row r="84" spans="1:1" x14ac:dyDescent="0.3">
      <c r="A84" s="3" t="s">
        <v>1235</v>
      </c>
    </row>
    <row r="85" spans="1:1" x14ac:dyDescent="0.3">
      <c r="A85" s="3" t="s">
        <v>1236</v>
      </c>
    </row>
    <row r="86" spans="1:1" x14ac:dyDescent="0.3">
      <c r="A86" s="3" t="s">
        <v>1237</v>
      </c>
    </row>
    <row r="87" spans="1:1" x14ac:dyDescent="0.3">
      <c r="A87" s="3" t="s">
        <v>1238</v>
      </c>
    </row>
    <row r="88" spans="1:1" x14ac:dyDescent="0.3">
      <c r="A88" s="3" t="s">
        <v>1239</v>
      </c>
    </row>
    <row r="89" spans="1:1" x14ac:dyDescent="0.3">
      <c r="A89" s="3" t="s">
        <v>885</v>
      </c>
    </row>
    <row r="90" spans="1:1" x14ac:dyDescent="0.3">
      <c r="A90" s="3" t="s">
        <v>1240</v>
      </c>
    </row>
    <row r="91" spans="1:1" x14ac:dyDescent="0.3">
      <c r="A91" s="3" t="s">
        <v>1241</v>
      </c>
    </row>
    <row r="92" spans="1:1" x14ac:dyDescent="0.3">
      <c r="A92" s="3" t="s">
        <v>1242</v>
      </c>
    </row>
    <row r="93" spans="1:1" x14ac:dyDescent="0.3">
      <c r="A93" s="3" t="s">
        <v>886</v>
      </c>
    </row>
    <row r="94" spans="1:1" x14ac:dyDescent="0.3">
      <c r="A94" s="3" t="s">
        <v>1243</v>
      </c>
    </row>
    <row r="95" spans="1:1" x14ac:dyDescent="0.3">
      <c r="A95" s="3" t="s">
        <v>1244</v>
      </c>
    </row>
    <row r="96" spans="1:1" x14ac:dyDescent="0.3">
      <c r="A96" s="3" t="s">
        <v>1245</v>
      </c>
    </row>
    <row r="97" spans="1:1" x14ac:dyDescent="0.3">
      <c r="A97" s="3" t="s">
        <v>1246</v>
      </c>
    </row>
    <row r="98" spans="1:1" x14ac:dyDescent="0.3">
      <c r="A98" s="3" t="s">
        <v>1247</v>
      </c>
    </row>
    <row r="99" spans="1:1" x14ac:dyDescent="0.3">
      <c r="A99" s="3" t="s">
        <v>1248</v>
      </c>
    </row>
    <row r="100" spans="1:1" x14ac:dyDescent="0.3">
      <c r="A100" s="3" t="s">
        <v>1249</v>
      </c>
    </row>
    <row r="101" spans="1:1" x14ac:dyDescent="0.3">
      <c r="A101" s="3" t="s">
        <v>1250</v>
      </c>
    </row>
    <row r="102" spans="1:1" x14ac:dyDescent="0.3">
      <c r="A102" s="3" t="s">
        <v>1251</v>
      </c>
    </row>
    <row r="103" spans="1:1" x14ac:dyDescent="0.3">
      <c r="A103" s="3" t="s">
        <v>887</v>
      </c>
    </row>
    <row r="104" spans="1:1" x14ac:dyDescent="0.3">
      <c r="A104" s="3" t="s">
        <v>1252</v>
      </c>
    </row>
    <row r="105" spans="1:1" x14ac:dyDescent="0.3">
      <c r="A105" s="3" t="s">
        <v>1253</v>
      </c>
    </row>
    <row r="106" spans="1:1" x14ac:dyDescent="0.3">
      <c r="A106" s="3" t="s">
        <v>1254</v>
      </c>
    </row>
    <row r="107" spans="1:1" x14ac:dyDescent="0.3">
      <c r="A107" s="3" t="s">
        <v>1255</v>
      </c>
    </row>
    <row r="108" spans="1:1" x14ac:dyDescent="0.3">
      <c r="A108" s="3" t="s">
        <v>888</v>
      </c>
    </row>
    <row r="109" spans="1:1" x14ac:dyDescent="0.3">
      <c r="A109" s="3" t="s">
        <v>1256</v>
      </c>
    </row>
    <row r="110" spans="1:1" x14ac:dyDescent="0.3">
      <c r="A110" s="3" t="s">
        <v>1257</v>
      </c>
    </row>
    <row r="111" spans="1:1" x14ac:dyDescent="0.3">
      <c r="A111" s="3" t="s">
        <v>1258</v>
      </c>
    </row>
    <row r="112" spans="1:1" x14ac:dyDescent="0.3">
      <c r="A112" s="3" t="s">
        <v>889</v>
      </c>
    </row>
    <row r="113" spans="1:1" x14ac:dyDescent="0.3">
      <c r="A113" s="3" t="s">
        <v>1259</v>
      </c>
    </row>
    <row r="114" spans="1:1" x14ac:dyDescent="0.3">
      <c r="A114" s="3" t="s">
        <v>1260</v>
      </c>
    </row>
    <row r="115" spans="1:1" x14ac:dyDescent="0.3">
      <c r="A115" s="3" t="s">
        <v>1261</v>
      </c>
    </row>
    <row r="116" spans="1:1" x14ac:dyDescent="0.3">
      <c r="A116" s="3" t="s">
        <v>1262</v>
      </c>
    </row>
    <row r="117" spans="1:1" x14ac:dyDescent="0.3">
      <c r="A117" s="3" t="s">
        <v>1263</v>
      </c>
    </row>
    <row r="118" spans="1:1" x14ac:dyDescent="0.3">
      <c r="A118" s="3" t="s">
        <v>1264</v>
      </c>
    </row>
    <row r="119" spans="1:1" x14ac:dyDescent="0.3">
      <c r="A119" s="3" t="s">
        <v>1265</v>
      </c>
    </row>
    <row r="120" spans="1:1" x14ac:dyDescent="0.3">
      <c r="A120" s="3" t="s">
        <v>1266</v>
      </c>
    </row>
    <row r="121" spans="1:1" x14ac:dyDescent="0.3">
      <c r="A121" s="3" t="s">
        <v>1267</v>
      </c>
    </row>
    <row r="122" spans="1:1" x14ac:dyDescent="0.3">
      <c r="A122" s="3" t="s">
        <v>1268</v>
      </c>
    </row>
    <row r="123" spans="1:1" x14ac:dyDescent="0.3">
      <c r="A123" s="3" t="s">
        <v>1269</v>
      </c>
    </row>
    <row r="124" spans="1:1" x14ac:dyDescent="0.3">
      <c r="A124" s="3" t="s">
        <v>890</v>
      </c>
    </row>
    <row r="125" spans="1:1" x14ac:dyDescent="0.3">
      <c r="A125" s="3" t="s">
        <v>1270</v>
      </c>
    </row>
    <row r="126" spans="1:1" x14ac:dyDescent="0.3">
      <c r="A126" s="3" t="s">
        <v>1271</v>
      </c>
    </row>
    <row r="127" spans="1:1" x14ac:dyDescent="0.3">
      <c r="A127" s="3" t="s">
        <v>891</v>
      </c>
    </row>
    <row r="128" spans="1:1" x14ac:dyDescent="0.3">
      <c r="A128" s="3" t="s">
        <v>1272</v>
      </c>
    </row>
    <row r="129" spans="1:1" x14ac:dyDescent="0.3">
      <c r="A129" s="3" t="s">
        <v>1273</v>
      </c>
    </row>
    <row r="130" spans="1:1" x14ac:dyDescent="0.3">
      <c r="A130" s="3" t="s">
        <v>1274</v>
      </c>
    </row>
    <row r="131" spans="1:1" x14ac:dyDescent="0.3">
      <c r="A131" s="3" t="s">
        <v>892</v>
      </c>
    </row>
    <row r="132" spans="1:1" x14ac:dyDescent="0.3">
      <c r="A132" s="3" t="s">
        <v>1275</v>
      </c>
    </row>
    <row r="133" spans="1:1" x14ac:dyDescent="0.3">
      <c r="A133" s="3" t="s">
        <v>1276</v>
      </c>
    </row>
    <row r="134" spans="1:1" x14ac:dyDescent="0.3">
      <c r="A134" s="3" t="s">
        <v>1277</v>
      </c>
    </row>
    <row r="135" spans="1:1" x14ac:dyDescent="0.3">
      <c r="A135" s="3" t="s">
        <v>1278</v>
      </c>
    </row>
    <row r="136" spans="1:1" x14ac:dyDescent="0.3">
      <c r="A136" s="3" t="s">
        <v>1279</v>
      </c>
    </row>
    <row r="137" spans="1:1" x14ac:dyDescent="0.3">
      <c r="A137" s="3" t="s">
        <v>1280</v>
      </c>
    </row>
    <row r="138" spans="1:1" x14ac:dyDescent="0.3">
      <c r="A138" s="3" t="s">
        <v>1281</v>
      </c>
    </row>
    <row r="139" spans="1:1" x14ac:dyDescent="0.3">
      <c r="A139" s="3" t="s">
        <v>1282</v>
      </c>
    </row>
    <row r="140" spans="1:1" x14ac:dyDescent="0.3">
      <c r="A140" s="3" t="s">
        <v>1283</v>
      </c>
    </row>
    <row r="141" spans="1:1" x14ac:dyDescent="0.3">
      <c r="A141" s="3" t="s">
        <v>1284</v>
      </c>
    </row>
    <row r="142" spans="1:1" x14ac:dyDescent="0.3">
      <c r="A142" s="3" t="s">
        <v>1285</v>
      </c>
    </row>
    <row r="143" spans="1:1" x14ac:dyDescent="0.3">
      <c r="A143" s="3" t="s">
        <v>1286</v>
      </c>
    </row>
    <row r="144" spans="1:1" x14ac:dyDescent="0.3">
      <c r="A144" s="3" t="s">
        <v>1287</v>
      </c>
    </row>
    <row r="145" spans="1:1" x14ac:dyDescent="0.3">
      <c r="A145" s="3" t="s">
        <v>1288</v>
      </c>
    </row>
    <row r="146" spans="1:1" x14ac:dyDescent="0.3">
      <c r="A146" s="3" t="s">
        <v>1289</v>
      </c>
    </row>
    <row r="147" spans="1:1" x14ac:dyDescent="0.3">
      <c r="A147" s="3" t="s">
        <v>1290</v>
      </c>
    </row>
    <row r="148" spans="1:1" x14ac:dyDescent="0.3">
      <c r="A148" s="3" t="s">
        <v>1291</v>
      </c>
    </row>
    <row r="149" spans="1:1" x14ac:dyDescent="0.3">
      <c r="A149" s="3" t="s">
        <v>1292</v>
      </c>
    </row>
    <row r="150" spans="1:1" x14ac:dyDescent="0.3">
      <c r="A150" s="3" t="s">
        <v>1293</v>
      </c>
    </row>
    <row r="151" spans="1:1" x14ac:dyDescent="0.3">
      <c r="A151" s="3" t="s">
        <v>1294</v>
      </c>
    </row>
    <row r="152" spans="1:1" x14ac:dyDescent="0.3">
      <c r="A152" s="3" t="s">
        <v>1295</v>
      </c>
    </row>
    <row r="153" spans="1:1" x14ac:dyDescent="0.3">
      <c r="A153" s="3" t="s">
        <v>1296</v>
      </c>
    </row>
    <row r="154" spans="1:1" x14ac:dyDescent="0.3">
      <c r="A154" s="3" t="s">
        <v>1297</v>
      </c>
    </row>
    <row r="155" spans="1:1" x14ac:dyDescent="0.3">
      <c r="A155" s="3" t="s">
        <v>1298</v>
      </c>
    </row>
    <row r="156" spans="1:1" x14ac:dyDescent="0.3">
      <c r="A156" s="3" t="s">
        <v>1372</v>
      </c>
    </row>
    <row r="157" spans="1:1" x14ac:dyDescent="0.3">
      <c r="A157" s="3" t="s">
        <v>1299</v>
      </c>
    </row>
    <row r="158" spans="1:1" x14ac:dyDescent="0.3">
      <c r="A158" s="3" t="s">
        <v>893</v>
      </c>
    </row>
    <row r="159" spans="1:1" x14ac:dyDescent="0.3">
      <c r="A159" s="3" t="s">
        <v>1300</v>
      </c>
    </row>
    <row r="160" spans="1:1" x14ac:dyDescent="0.3">
      <c r="A160" s="3" t="s">
        <v>1301</v>
      </c>
    </row>
    <row r="161" spans="1:1" x14ac:dyDescent="0.3">
      <c r="A161" s="3" t="s">
        <v>1302</v>
      </c>
    </row>
    <row r="162" spans="1:1" x14ac:dyDescent="0.3">
      <c r="A162" s="3" t="s">
        <v>1303</v>
      </c>
    </row>
    <row r="163" spans="1:1" x14ac:dyDescent="0.3">
      <c r="A163" s="3" t="s">
        <v>1304</v>
      </c>
    </row>
    <row r="164" spans="1:1" x14ac:dyDescent="0.3">
      <c r="A164" s="3" t="s">
        <v>1305</v>
      </c>
    </row>
    <row r="165" spans="1:1" x14ac:dyDescent="0.3">
      <c r="A165" s="3" t="s">
        <v>1306</v>
      </c>
    </row>
    <row r="166" spans="1:1" x14ac:dyDescent="0.3">
      <c r="A166" s="3" t="s">
        <v>894</v>
      </c>
    </row>
    <row r="167" spans="1:1" x14ac:dyDescent="0.3">
      <c r="A167" s="3" t="s">
        <v>895</v>
      </c>
    </row>
    <row r="168" spans="1:1" x14ac:dyDescent="0.3">
      <c r="A168" s="3" t="s">
        <v>1307</v>
      </c>
    </row>
    <row r="169" spans="1:1" x14ac:dyDescent="0.3">
      <c r="A169" s="3" t="s">
        <v>1308</v>
      </c>
    </row>
    <row r="170" spans="1:1" x14ac:dyDescent="0.3">
      <c r="A170" s="3" t="s">
        <v>1309</v>
      </c>
    </row>
    <row r="171" spans="1:1" x14ac:dyDescent="0.3">
      <c r="A171" s="3" t="s">
        <v>1310</v>
      </c>
    </row>
    <row r="172" spans="1:1" x14ac:dyDescent="0.3">
      <c r="A172" s="3" t="s">
        <v>1311</v>
      </c>
    </row>
    <row r="173" spans="1:1" x14ac:dyDescent="0.3">
      <c r="A173" s="3" t="s">
        <v>1312</v>
      </c>
    </row>
    <row r="174" spans="1:1" x14ac:dyDescent="0.3">
      <c r="A174" s="3" t="s">
        <v>1313</v>
      </c>
    </row>
    <row r="175" spans="1:1" x14ac:dyDescent="0.3">
      <c r="A175" s="3" t="s">
        <v>1314</v>
      </c>
    </row>
    <row r="176" spans="1:1" x14ac:dyDescent="0.3">
      <c r="A176" s="3" t="s">
        <v>1315</v>
      </c>
    </row>
    <row r="177" spans="1:1" x14ac:dyDescent="0.3">
      <c r="A177" s="3" t="s">
        <v>1316</v>
      </c>
    </row>
    <row r="178" spans="1:1" x14ac:dyDescent="0.3">
      <c r="A178" s="1" t="s">
        <v>1317</v>
      </c>
    </row>
    <row r="179" spans="1:1" x14ac:dyDescent="0.3">
      <c r="A179" s="1" t="s">
        <v>1318</v>
      </c>
    </row>
    <row r="180" spans="1:1" x14ac:dyDescent="0.3">
      <c r="A180" s="1" t="s">
        <v>1319</v>
      </c>
    </row>
    <row r="181" spans="1:1" x14ac:dyDescent="0.3">
      <c r="A181" s="1" t="s">
        <v>896</v>
      </c>
    </row>
    <row r="182" spans="1:1" x14ac:dyDescent="0.3">
      <c r="A182" s="1" t="s">
        <v>1320</v>
      </c>
    </row>
    <row r="183" spans="1:1" x14ac:dyDescent="0.3">
      <c r="A183" s="1" t="s">
        <v>1321</v>
      </c>
    </row>
    <row r="184" spans="1:1" x14ac:dyDescent="0.3">
      <c r="A184" s="1" t="s">
        <v>1322</v>
      </c>
    </row>
    <row r="185" spans="1:1" x14ac:dyDescent="0.3">
      <c r="A185" s="1" t="s">
        <v>1323</v>
      </c>
    </row>
    <row r="186" spans="1:1" x14ac:dyDescent="0.3">
      <c r="A186" s="12" t="s">
        <v>1371</v>
      </c>
    </row>
    <row r="187" spans="1:1" x14ac:dyDescent="0.3">
      <c r="A187" s="1" t="s">
        <v>1324</v>
      </c>
    </row>
    <row r="188" spans="1:1" x14ac:dyDescent="0.3">
      <c r="A188" s="1" t="s">
        <v>897</v>
      </c>
    </row>
    <row r="189" spans="1:1" x14ac:dyDescent="0.3">
      <c r="A189" s="1" t="s">
        <v>1325</v>
      </c>
    </row>
    <row r="190" spans="1:1" x14ac:dyDescent="0.3">
      <c r="A190" s="1" t="s">
        <v>1326</v>
      </c>
    </row>
    <row r="191" spans="1:1" x14ac:dyDescent="0.3">
      <c r="A191" s="1" t="s">
        <v>1327</v>
      </c>
    </row>
    <row r="192" spans="1:1" x14ac:dyDescent="0.3">
      <c r="A192" s="1" t="s">
        <v>1328</v>
      </c>
    </row>
    <row r="193" spans="1:1" x14ac:dyDescent="0.3">
      <c r="A193" s="1" t="s">
        <v>1329</v>
      </c>
    </row>
    <row r="194" spans="1:1" x14ac:dyDescent="0.3">
      <c r="A194" s="1" t="s">
        <v>546</v>
      </c>
    </row>
    <row r="195" spans="1:1" x14ac:dyDescent="0.3">
      <c r="A195" s="1" t="s">
        <v>1330</v>
      </c>
    </row>
    <row r="196" spans="1:1" x14ac:dyDescent="0.3">
      <c r="A196" s="1" t="s">
        <v>1331</v>
      </c>
    </row>
    <row r="197" spans="1:1" x14ac:dyDescent="0.3">
      <c r="A197" s="1" t="s">
        <v>1332</v>
      </c>
    </row>
    <row r="198" spans="1:1" x14ac:dyDescent="0.3">
      <c r="A198" s="1" t="s">
        <v>1333</v>
      </c>
    </row>
    <row r="199" spans="1:1" x14ac:dyDescent="0.3">
      <c r="A199" s="1" t="s">
        <v>1334</v>
      </c>
    </row>
    <row r="200" spans="1:1" x14ac:dyDescent="0.3">
      <c r="A200" s="1" t="s">
        <v>1335</v>
      </c>
    </row>
    <row r="201" spans="1:1" x14ac:dyDescent="0.3">
      <c r="A201" s="1" t="s">
        <v>1336</v>
      </c>
    </row>
    <row r="202" spans="1:1" x14ac:dyDescent="0.3">
      <c r="A202" s="1" t="s">
        <v>1337</v>
      </c>
    </row>
    <row r="203" spans="1:1" x14ac:dyDescent="0.3">
      <c r="A203" s="1" t="s">
        <v>898</v>
      </c>
    </row>
    <row r="204" spans="1:1" x14ac:dyDescent="0.3">
      <c r="A204" s="1" t="s">
        <v>1338</v>
      </c>
    </row>
    <row r="205" spans="1:1" x14ac:dyDescent="0.3">
      <c r="A205" s="1" t="s">
        <v>899</v>
      </c>
    </row>
    <row r="206" spans="1:1" x14ac:dyDescent="0.3">
      <c r="A206" s="1" t="s">
        <v>1339</v>
      </c>
    </row>
    <row r="207" spans="1:1" x14ac:dyDescent="0.3">
      <c r="A207" s="1" t="s">
        <v>1340</v>
      </c>
    </row>
    <row r="208" spans="1:1" x14ac:dyDescent="0.3">
      <c r="A208" s="1" t="s">
        <v>1341</v>
      </c>
    </row>
    <row r="209" spans="1:1" x14ac:dyDescent="0.3">
      <c r="A209" s="1" t="s">
        <v>1342</v>
      </c>
    </row>
    <row r="210" spans="1:1" x14ac:dyDescent="0.3">
      <c r="A210" s="1" t="s">
        <v>1343</v>
      </c>
    </row>
    <row r="211" spans="1:1" x14ac:dyDescent="0.3">
      <c r="A211" s="1" t="s">
        <v>1344</v>
      </c>
    </row>
    <row r="212" spans="1:1" x14ac:dyDescent="0.3">
      <c r="A212" s="1" t="s">
        <v>900</v>
      </c>
    </row>
    <row r="213" spans="1:1" x14ac:dyDescent="0.3">
      <c r="A213" s="1" t="s">
        <v>1345</v>
      </c>
    </row>
    <row r="214" spans="1:1" x14ac:dyDescent="0.3">
      <c r="A214" s="1" t="s">
        <v>1346</v>
      </c>
    </row>
    <row r="215" spans="1:1" x14ac:dyDescent="0.3">
      <c r="A215" s="1" t="s">
        <v>1347</v>
      </c>
    </row>
    <row r="216" spans="1:1" x14ac:dyDescent="0.3">
      <c r="A216" s="1" t="s">
        <v>1348</v>
      </c>
    </row>
    <row r="217" spans="1:1" x14ac:dyDescent="0.3">
      <c r="A217" s="1" t="s">
        <v>1349</v>
      </c>
    </row>
    <row r="218" spans="1:1" x14ac:dyDescent="0.3">
      <c r="A218" s="1" t="s">
        <v>1350</v>
      </c>
    </row>
    <row r="219" spans="1:1" x14ac:dyDescent="0.3">
      <c r="A219" s="1" t="s">
        <v>901</v>
      </c>
    </row>
    <row r="220" spans="1:1" x14ac:dyDescent="0.3">
      <c r="A220" s="1" t="s">
        <v>1351</v>
      </c>
    </row>
  </sheetData>
  <hyperlinks>
    <hyperlink ref="B34:B41" location="'K2.1.3.1 Nezamestnanosť ÚPSVR'!A1" display="Vývoj počtu uchádzačov o zamestnanie v jednotlivých mesiacoch v rokoch 2017 a 2018"/>
    <hyperlink ref="B42:B43" location="'K2.1.3.1 VPM podľa ÚPSVR'!A1" display="Podiel voľných pracovných miest v roku 2018 podľa požiadaviek na vzdelanie"/>
    <hyperlink ref="B4" location="'K1.1 Vývoj HDP'!A1" display="Graf 1.1 Vývoj hrubého domáceho produktu v bežných a stálych cenách v rokoch 2013 - 2024"/>
    <hyperlink ref="B5:B8" location="'K1.2 Demografické ukazovatele'!A1" display="Tabuľka 1.1 Prírastky obyvateľstva SR v rokoch 2023 a 2024"/>
    <hyperlink ref="B9:B14" location="'Príloha ku kapitole 1'!A1" display="Tabuľka 1 Základné ukazovatele ekonomického vývoja SR*"/>
    <hyperlink ref="B15:B20" location="'K2.1.1 Ekon.aktiv.obyvateľstva'!A1" display="Graf 2.1 Bilancia ekonomickej aktivity obyvateľov SR vo veku 15 a viac rokov (priemer v roku 2024)"/>
    <hyperlink ref="B21:B24" location="'K2.1.2.1 Zamestnanosť - SP'!A1" display="Graf 2.2 Počet zamestnávateľov evidovaných v Sociálnej poisťovni v rokoch 2023 a 2024"/>
    <hyperlink ref="B25:B30" location="'K2.1.2.2 Zamestnanosť - ŠÚSR'!A1" display="Tabuľka 2.6 Pracujúci podľa veku v roku 2024 (priemer za rok)"/>
    <hyperlink ref="B31:B32" location="'K2.1.3 Voľné prac. miesta'!A1" display="Graf 2.6 Počet voľných pracovných miest a miera voľných pracovných miest v roku 2024"/>
    <hyperlink ref="B33:B40" location="'K2.1.4.1 Nezamestnanosť ÚPSVR'!A1" display="Graf 2.7 Porovnanie priemerných hodnôt ukazovateľov v rokoch 2023 a 2024"/>
    <hyperlink ref="B41:B42" location="'K2.1.4.1 Štruktúra VPM - ÚPSVR'!A1" display="Graf 2.12 Štruktúra VPM podľa vzdelania v roku 2024 - podiel na celkovom počte VPM"/>
    <hyperlink ref="B43:B44" location="'K2.1.4.2 Nezamestnanosť VZPS'!A1" display="Tabuľka 2.16 Nezamestnanosť podľa krajov v roku 2024 (priemer za rok)"/>
    <hyperlink ref="B45:B49" location="'K2.2.1 Mzdy'!A1" display="Graf 2.14 Priemerná nominálna mesačná mzda zamestnanca hospodárstva SR v eur"/>
    <hyperlink ref="B50:B51" location="'K2.2.3 Úplné náklady práce'!A1" display="Tabuľka 2.21 Dynamika ročných nákladov práce v SR na zamestnanca (v eurách)"/>
    <hyperlink ref="B52" location="'K2.3 Sociálna ekonomika'!A1" display="Tabuľka 2.23 Prehľad predaných a preplatených Servisných poukážok za roky 2020 až 2024"/>
    <hyperlink ref="B53:B63" location="'Príloha ku kapitole 2 - 1. časť'!A1" display="Tabuľka 1 Ekonomicky aktívne obyvateľstvo podľa veku, vzdelania a pohlavia v roku 2024 (priemer za rok v tis.)"/>
    <hyperlink ref="B64:B66" location="'Príloha ku kapitole 2 - časť 2.'!A1" display="Tabuľka 10 Vyhlásené vyzvania pre národné projekty  a dopytovo-orientované výzvy za rok 2024"/>
    <hyperlink ref="B67:B79" location="'Príloha ku kapitole 2 - časť 3.'!A1" display="Tabuľka 13 Priemerná hrubá mesačná mzda v podnikateľskej a nepodnikateľskej sfére podľa dosiahnutého stupňa vzdelania – rok 2024 v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93AA"/>
  </sheetPr>
  <dimension ref="B2:AC69"/>
  <sheetViews>
    <sheetView zoomScale="80" zoomScaleNormal="80" workbookViewId="0">
      <selection sqref="A1:A1048576"/>
    </sheetView>
  </sheetViews>
  <sheetFormatPr defaultColWidth="9.1796875" defaultRowHeight="14" x14ac:dyDescent="0.3"/>
  <cols>
    <col min="1" max="1" width="5.7265625" style="1" customWidth="1"/>
    <col min="2" max="2" width="9.1796875" style="356"/>
    <col min="3" max="12" width="9.1796875" style="1"/>
    <col min="13" max="13" width="17.7265625" style="1" customWidth="1"/>
    <col min="14" max="14" width="17.1796875" style="1" customWidth="1"/>
    <col min="15" max="15" width="12.81640625" style="1" customWidth="1"/>
    <col min="16" max="16" width="9.26953125" style="1" bestFit="1" customWidth="1"/>
    <col min="17" max="20" width="9.453125" style="1" bestFit="1" customWidth="1"/>
    <col min="21" max="21" width="9.26953125" style="1" bestFit="1" customWidth="1"/>
    <col min="22" max="23" width="10.453125" style="1" bestFit="1" customWidth="1"/>
    <col min="24" max="24" width="9.453125" style="1" bestFit="1" customWidth="1"/>
    <col min="25" max="25" width="9.26953125" style="1" bestFit="1" customWidth="1"/>
    <col min="26" max="26" width="12.1796875" style="1" customWidth="1"/>
    <col min="27" max="28" width="9.1796875" style="1"/>
    <col min="29" max="29" width="15" style="1" customWidth="1"/>
    <col min="30" max="30" width="11" style="1" bestFit="1" customWidth="1"/>
    <col min="31" max="42" width="9.54296875" style="1" customWidth="1"/>
    <col min="43" max="16384" width="9.1796875" style="1"/>
  </cols>
  <sheetData>
    <row r="2" spans="2:29" x14ac:dyDescent="0.3">
      <c r="B2" s="572" t="s">
        <v>1214</v>
      </c>
    </row>
    <row r="3" spans="2:29" x14ac:dyDescent="0.3">
      <c r="B3" s="573"/>
      <c r="N3" s="205"/>
      <c r="O3" s="206"/>
      <c r="P3" s="206"/>
      <c r="Q3" s="206"/>
      <c r="R3" s="206"/>
      <c r="S3" s="206"/>
      <c r="T3" s="206"/>
      <c r="U3" s="206"/>
      <c r="V3" s="206"/>
      <c r="W3" s="206"/>
      <c r="X3" s="206"/>
      <c r="Y3" s="206"/>
      <c r="Z3" s="206"/>
    </row>
    <row r="4" spans="2:29" x14ac:dyDescent="0.3">
      <c r="O4" s="207"/>
      <c r="P4" s="207"/>
      <c r="Q4" s="207"/>
      <c r="R4" s="207"/>
      <c r="S4" s="207"/>
      <c r="T4" s="207"/>
      <c r="U4" s="207"/>
      <c r="V4" s="207"/>
      <c r="W4" s="207"/>
      <c r="X4" s="207"/>
      <c r="Y4" s="207"/>
      <c r="Z4" s="207"/>
      <c r="AB4" s="82"/>
      <c r="AC4" s="82"/>
    </row>
    <row r="5" spans="2:29" x14ac:dyDescent="0.3">
      <c r="N5" s="12" t="s">
        <v>589</v>
      </c>
      <c r="O5" s="65"/>
      <c r="P5" s="238"/>
      <c r="Q5" s="238"/>
      <c r="S5" s="238"/>
      <c r="T5" s="238"/>
      <c r="U5" s="238"/>
      <c r="V5" s="238"/>
      <c r="W5" s="238"/>
      <c r="X5" s="238"/>
      <c r="Y5" s="65"/>
      <c r="Z5" s="65"/>
      <c r="AB5" s="82"/>
      <c r="AC5" s="82"/>
    </row>
    <row r="6" spans="2:29" x14ac:dyDescent="0.3">
      <c r="N6" s="239" t="s">
        <v>588</v>
      </c>
      <c r="O6" s="343" t="s">
        <v>259</v>
      </c>
      <c r="P6" s="343" t="s">
        <v>260</v>
      </c>
      <c r="Q6" s="343" t="s">
        <v>261</v>
      </c>
      <c r="R6" s="343" t="s">
        <v>262</v>
      </c>
      <c r="S6" s="343" t="s">
        <v>251</v>
      </c>
      <c r="T6" s="343" t="s">
        <v>248</v>
      </c>
      <c r="U6" s="343" t="s">
        <v>263</v>
      </c>
      <c r="V6" s="343" t="s">
        <v>264</v>
      </c>
      <c r="W6" s="343" t="s">
        <v>265</v>
      </c>
      <c r="X6" s="343" t="s">
        <v>266</v>
      </c>
      <c r="Y6" s="343" t="s">
        <v>267</v>
      </c>
      <c r="AA6" s="82"/>
      <c r="AB6" s="82"/>
    </row>
    <row r="7" spans="2:29" x14ac:dyDescent="0.3">
      <c r="N7" s="239" t="s">
        <v>245</v>
      </c>
      <c r="O7" s="240">
        <v>3.91</v>
      </c>
      <c r="P7" s="240">
        <v>38.26</v>
      </c>
      <c r="Q7" s="240">
        <v>26.11</v>
      </c>
      <c r="R7" s="240">
        <v>19.79</v>
      </c>
      <c r="S7" s="240">
        <v>7.12</v>
      </c>
      <c r="T7" s="240">
        <v>1.1599999999999999</v>
      </c>
      <c r="U7" s="240">
        <v>0.4</v>
      </c>
      <c r="V7" s="240">
        <v>1.08</v>
      </c>
      <c r="W7" s="240">
        <v>2.06</v>
      </c>
      <c r="X7" s="240">
        <v>0.05</v>
      </c>
      <c r="Y7" s="240">
        <v>0.04</v>
      </c>
      <c r="AA7" s="82"/>
      <c r="AB7" s="82"/>
    </row>
    <row r="8" spans="2:29" x14ac:dyDescent="0.3">
      <c r="M8" s="356"/>
      <c r="N8" s="464"/>
      <c r="O8" s="465"/>
      <c r="P8" s="465"/>
      <c r="Q8" s="465"/>
      <c r="R8" s="465"/>
      <c r="S8" s="465"/>
      <c r="T8" s="465"/>
      <c r="U8" s="465"/>
      <c r="V8" s="465"/>
      <c r="W8" s="207"/>
      <c r="X8" s="207"/>
      <c r="Y8" s="207"/>
      <c r="Z8" s="207"/>
      <c r="AB8" s="82"/>
      <c r="AC8" s="82"/>
    </row>
    <row r="9" spans="2:29" x14ac:dyDescent="0.3">
      <c r="M9" s="356"/>
      <c r="N9" s="464"/>
      <c r="O9" s="465"/>
      <c r="P9" s="465"/>
      <c r="Q9" s="465"/>
      <c r="R9" s="465"/>
      <c r="S9" s="465"/>
      <c r="T9" s="465"/>
      <c r="U9" s="465"/>
      <c r="V9" s="465"/>
      <c r="W9" s="207"/>
      <c r="X9" s="207"/>
      <c r="Y9" s="207"/>
      <c r="Z9" s="207"/>
      <c r="AB9" s="82"/>
      <c r="AC9" s="82"/>
    </row>
    <row r="10" spans="2:29" x14ac:dyDescent="0.3">
      <c r="M10" s="356"/>
      <c r="N10" s="464"/>
      <c r="O10" s="241"/>
      <c r="P10" s="241"/>
      <c r="Q10" s="241"/>
      <c r="R10" s="241"/>
      <c r="S10" s="241"/>
      <c r="T10" s="241"/>
      <c r="U10" s="241"/>
      <c r="V10" s="241"/>
      <c r="W10" s="241"/>
      <c r="X10" s="241"/>
      <c r="Y10" s="241"/>
      <c r="Z10" s="241"/>
      <c r="AB10" s="82"/>
      <c r="AC10" s="82"/>
    </row>
    <row r="11" spans="2:29" x14ac:dyDescent="0.3">
      <c r="M11" s="356"/>
      <c r="N11" s="464"/>
      <c r="O11" s="241"/>
      <c r="P11" s="241"/>
      <c r="Q11" s="241"/>
      <c r="R11" s="241"/>
      <c r="S11" s="241"/>
      <c r="T11" s="241"/>
      <c r="U11" s="241"/>
      <c r="V11" s="241"/>
      <c r="W11" s="241"/>
      <c r="X11" s="241"/>
      <c r="Y11" s="241"/>
      <c r="Z11" s="241"/>
      <c r="AB11" s="82"/>
      <c r="AC11" s="82"/>
    </row>
    <row r="12" spans="2:29" x14ac:dyDescent="0.3">
      <c r="M12" s="356"/>
      <c r="N12" s="464"/>
      <c r="O12" s="241"/>
      <c r="P12" s="241"/>
      <c r="Q12" s="241"/>
      <c r="R12" s="241"/>
      <c r="S12" s="241"/>
      <c r="T12" s="241"/>
      <c r="U12" s="241"/>
      <c r="V12" s="241"/>
      <c r="W12" s="241"/>
      <c r="X12" s="241"/>
      <c r="Y12" s="241"/>
      <c r="Z12" s="241"/>
      <c r="AB12" s="82"/>
      <c r="AC12" s="82"/>
    </row>
    <row r="13" spans="2:29" x14ac:dyDescent="0.3">
      <c r="M13" s="356"/>
      <c r="N13" s="356"/>
      <c r="O13" s="466"/>
      <c r="P13" s="466"/>
      <c r="Q13" s="466"/>
      <c r="R13" s="466"/>
      <c r="S13" s="466"/>
      <c r="T13" s="466"/>
      <c r="U13" s="466"/>
      <c r="V13" s="466"/>
      <c r="W13" s="65"/>
      <c r="X13" s="65"/>
      <c r="Y13" s="65"/>
      <c r="Z13" s="65"/>
      <c r="AB13" s="82"/>
      <c r="AC13" s="82"/>
    </row>
    <row r="14" spans="2:29" x14ac:dyDescent="0.3">
      <c r="M14" s="356"/>
      <c r="N14" s="356"/>
      <c r="O14" s="466"/>
      <c r="P14" s="466"/>
      <c r="Q14" s="466"/>
      <c r="R14" s="466"/>
      <c r="S14" s="466"/>
      <c r="T14" s="466"/>
      <c r="U14" s="466"/>
      <c r="V14" s="466"/>
      <c r="W14" s="65"/>
      <c r="X14" s="65"/>
      <c r="Y14" s="65"/>
      <c r="Z14" s="65"/>
    </row>
    <row r="15" spans="2:29" x14ac:dyDescent="0.3">
      <c r="M15" s="356"/>
      <c r="N15" s="356"/>
      <c r="O15" s="466"/>
      <c r="P15" s="466"/>
      <c r="Q15" s="466"/>
      <c r="R15" s="466"/>
      <c r="S15" s="466"/>
      <c r="T15" s="466"/>
      <c r="U15" s="466"/>
      <c r="V15" s="466"/>
      <c r="W15" s="65"/>
      <c r="X15" s="65"/>
      <c r="Y15" s="65"/>
      <c r="Z15" s="65"/>
    </row>
    <row r="16" spans="2:29" x14ac:dyDescent="0.3">
      <c r="O16" s="65"/>
      <c r="P16" s="65"/>
      <c r="Q16" s="65"/>
      <c r="R16" s="65"/>
      <c r="S16" s="65"/>
      <c r="T16" s="65"/>
      <c r="U16" s="65"/>
      <c r="V16" s="65"/>
      <c r="W16" s="65"/>
      <c r="X16" s="65"/>
      <c r="Y16" s="65"/>
      <c r="Z16" s="65"/>
    </row>
    <row r="17" spans="2:26" x14ac:dyDescent="0.3">
      <c r="N17" s="138"/>
      <c r="O17" s="203"/>
      <c r="P17" s="203"/>
      <c r="Q17" s="203"/>
      <c r="R17" s="203"/>
      <c r="S17" s="203"/>
      <c r="T17" s="203"/>
      <c r="U17" s="203"/>
      <c r="V17" s="203"/>
      <c r="W17" s="203"/>
      <c r="X17" s="203"/>
      <c r="Y17" s="203"/>
      <c r="Z17" s="204"/>
    </row>
    <row r="18" spans="2:26" x14ac:dyDescent="0.3">
      <c r="N18" s="138"/>
      <c r="O18" s="203"/>
      <c r="P18" s="203"/>
      <c r="Q18" s="203"/>
      <c r="R18" s="203"/>
      <c r="S18" s="203"/>
      <c r="T18" s="203"/>
      <c r="U18" s="203"/>
      <c r="V18" s="203"/>
      <c r="W18" s="203"/>
      <c r="X18" s="203"/>
      <c r="Y18" s="203"/>
      <c r="Z18" s="204"/>
    </row>
    <row r="19" spans="2:26" x14ac:dyDescent="0.3">
      <c r="N19" s="138"/>
      <c r="O19" s="203"/>
      <c r="P19" s="203"/>
      <c r="Q19" s="203"/>
      <c r="R19" s="203"/>
      <c r="S19" s="203"/>
      <c r="T19" s="203"/>
      <c r="U19" s="203"/>
      <c r="V19" s="203"/>
      <c r="W19" s="203"/>
      <c r="X19" s="203"/>
      <c r="Y19" s="203"/>
      <c r="Z19" s="204"/>
    </row>
    <row r="20" spans="2:26" x14ac:dyDescent="0.3">
      <c r="N20" s="138"/>
      <c r="O20" s="203"/>
      <c r="P20" s="203"/>
      <c r="Q20" s="203"/>
      <c r="R20" s="203"/>
      <c r="S20" s="203"/>
      <c r="T20" s="203"/>
      <c r="U20" s="203"/>
      <c r="V20" s="203"/>
      <c r="W20" s="203"/>
      <c r="X20" s="203"/>
      <c r="Y20" s="203"/>
      <c r="Z20" s="204"/>
    </row>
    <row r="21" spans="2:26" x14ac:dyDescent="0.3">
      <c r="N21" s="138"/>
      <c r="O21" s="203"/>
      <c r="P21" s="203"/>
      <c r="Q21" s="203"/>
      <c r="R21" s="203"/>
      <c r="S21" s="203"/>
      <c r="T21" s="203"/>
      <c r="U21" s="203"/>
      <c r="V21" s="203"/>
      <c r="W21" s="203"/>
      <c r="X21" s="203"/>
      <c r="Y21" s="203"/>
      <c r="Z21" s="204"/>
    </row>
    <row r="22" spans="2:26" x14ac:dyDescent="0.3">
      <c r="B22" s="377" t="s">
        <v>479</v>
      </c>
      <c r="N22" s="138"/>
      <c r="O22" s="203"/>
      <c r="P22" s="203"/>
      <c r="Q22" s="203"/>
      <c r="R22" s="203"/>
      <c r="S22" s="203"/>
      <c r="T22" s="203"/>
      <c r="U22" s="203"/>
      <c r="V22" s="203"/>
      <c r="W22" s="203"/>
      <c r="X22" s="203"/>
      <c r="Y22" s="203"/>
      <c r="Z22" s="204"/>
    </row>
    <row r="23" spans="2:26" x14ac:dyDescent="0.3">
      <c r="B23" s="377" t="s">
        <v>488</v>
      </c>
      <c r="N23" s="138"/>
      <c r="O23" s="203"/>
      <c r="P23" s="203"/>
      <c r="Q23" s="203"/>
      <c r="R23" s="203"/>
      <c r="S23" s="203"/>
      <c r="T23" s="203"/>
      <c r="U23" s="203"/>
      <c r="V23" s="203"/>
      <c r="W23" s="203"/>
      <c r="X23" s="203"/>
      <c r="Y23" s="203"/>
      <c r="Z23" s="204"/>
    </row>
    <row r="24" spans="2:26" x14ac:dyDescent="0.3">
      <c r="B24" s="377" t="s">
        <v>386</v>
      </c>
      <c r="C24" s="3"/>
      <c r="N24" s="138"/>
      <c r="O24" s="203"/>
      <c r="P24" s="203"/>
      <c r="Q24" s="203"/>
      <c r="R24" s="203"/>
      <c r="S24" s="203"/>
      <c r="T24" s="203"/>
      <c r="U24" s="203"/>
      <c r="V24" s="203"/>
      <c r="W24" s="203"/>
      <c r="X24" s="203"/>
      <c r="Y24" s="203"/>
      <c r="Z24" s="204"/>
    </row>
    <row r="25" spans="2:26" x14ac:dyDescent="0.3">
      <c r="B25" s="377" t="s">
        <v>278</v>
      </c>
    </row>
    <row r="26" spans="2:26" x14ac:dyDescent="0.3">
      <c r="B26" s="377" t="s">
        <v>279</v>
      </c>
      <c r="P26" s="83"/>
      <c r="Q26" s="83"/>
      <c r="R26" s="83"/>
      <c r="S26" s="83"/>
      <c r="T26" s="83"/>
      <c r="U26" s="83"/>
      <c r="V26" s="83"/>
      <c r="W26" s="83"/>
      <c r="X26" s="83"/>
      <c r="Y26" s="83"/>
      <c r="Z26" s="83"/>
    </row>
    <row r="27" spans="2:26" x14ac:dyDescent="0.3">
      <c r="B27" s="377" t="s">
        <v>280</v>
      </c>
      <c r="P27" s="83"/>
      <c r="Q27" s="83"/>
      <c r="R27" s="83"/>
      <c r="S27" s="83"/>
      <c r="T27" s="83"/>
      <c r="U27" s="83"/>
      <c r="V27" s="83"/>
      <c r="W27" s="83"/>
      <c r="X27" s="83"/>
      <c r="Y27" s="83"/>
      <c r="Z27" s="83"/>
    </row>
    <row r="28" spans="2:26" x14ac:dyDescent="0.3">
      <c r="B28" s="377" t="s">
        <v>281</v>
      </c>
      <c r="N28" s="147"/>
      <c r="O28" s="83"/>
      <c r="P28" s="83"/>
      <c r="Q28" s="83"/>
      <c r="R28" s="83"/>
      <c r="S28" s="83"/>
      <c r="T28" s="83"/>
      <c r="U28" s="83"/>
      <c r="V28" s="83"/>
      <c r="W28" s="83"/>
      <c r="X28" s="83"/>
      <c r="Y28" s="83"/>
      <c r="Z28" s="83"/>
    </row>
    <row r="29" spans="2:26" x14ac:dyDescent="0.3">
      <c r="B29" s="377" t="s">
        <v>282</v>
      </c>
      <c r="N29" s="147"/>
      <c r="O29" s="83"/>
      <c r="P29" s="83"/>
      <c r="Q29" s="83"/>
      <c r="R29" s="83"/>
      <c r="S29" s="83"/>
      <c r="T29" s="83"/>
      <c r="U29" s="83"/>
      <c r="V29" s="83"/>
      <c r="W29" s="83"/>
      <c r="X29" s="83"/>
      <c r="Y29" s="83"/>
    </row>
    <row r="30" spans="2:26" x14ac:dyDescent="0.3">
      <c r="B30" s="377" t="s">
        <v>283</v>
      </c>
    </row>
    <row r="31" spans="2:26" x14ac:dyDescent="0.3">
      <c r="B31" s="377" t="s">
        <v>284</v>
      </c>
      <c r="P31" s="8"/>
      <c r="Q31" s="8"/>
      <c r="R31" s="8"/>
      <c r="S31" s="8"/>
      <c r="T31" s="8"/>
      <c r="U31" s="8"/>
      <c r="V31" s="8"/>
      <c r="W31" s="8"/>
      <c r="X31" s="8"/>
      <c r="Y31" s="8"/>
      <c r="Z31" s="8"/>
    </row>
    <row r="32" spans="2:26" x14ac:dyDescent="0.3">
      <c r="B32" s="377" t="s">
        <v>285</v>
      </c>
    </row>
    <row r="33" spans="2:26" x14ac:dyDescent="0.3">
      <c r="B33" s="377" t="s">
        <v>286</v>
      </c>
      <c r="V33" s="77"/>
    </row>
    <row r="34" spans="2:26" x14ac:dyDescent="0.3">
      <c r="B34" s="377" t="s">
        <v>287</v>
      </c>
      <c r="V34" s="77"/>
    </row>
    <row r="35" spans="2:26" x14ac:dyDescent="0.3">
      <c r="B35" s="377" t="s">
        <v>538</v>
      </c>
      <c r="C35" s="3"/>
      <c r="V35" s="77"/>
    </row>
    <row r="37" spans="2:26" x14ac:dyDescent="0.3">
      <c r="B37" s="572" t="s">
        <v>1099</v>
      </c>
      <c r="I37" s="149"/>
    </row>
    <row r="39" spans="2:26" x14ac:dyDescent="0.3">
      <c r="M39" s="12" t="s">
        <v>692</v>
      </c>
    </row>
    <row r="40" spans="2:26" x14ac:dyDescent="0.3">
      <c r="M40" s="64" t="s">
        <v>590</v>
      </c>
      <c r="N40" s="244" t="s">
        <v>268</v>
      </c>
      <c r="O40" s="244" t="s">
        <v>269</v>
      </c>
      <c r="P40" s="244" t="s">
        <v>270</v>
      </c>
      <c r="Q40" s="244" t="s">
        <v>271</v>
      </c>
      <c r="R40" s="244" t="s">
        <v>272</v>
      </c>
      <c r="S40" s="244" t="s">
        <v>273</v>
      </c>
      <c r="T40" s="244" t="s">
        <v>274</v>
      </c>
      <c r="U40" s="244" t="s">
        <v>275</v>
      </c>
      <c r="V40" s="244" t="s">
        <v>276</v>
      </c>
      <c r="W40" s="136" t="s">
        <v>277</v>
      </c>
      <c r="X40" s="200"/>
      <c r="Y40" s="201"/>
    </row>
    <row r="41" spans="2:26" x14ac:dyDescent="0.3">
      <c r="M41" s="64" t="s">
        <v>245</v>
      </c>
      <c r="N41" s="240">
        <v>0</v>
      </c>
      <c r="O41" s="240">
        <v>0.47</v>
      </c>
      <c r="P41" s="240">
        <v>4.2699999999999996</v>
      </c>
      <c r="Q41" s="240">
        <v>2.44</v>
      </c>
      <c r="R41" s="240">
        <v>2.96</v>
      </c>
      <c r="S41" s="240">
        <v>7.73</v>
      </c>
      <c r="T41" s="240">
        <v>0.53</v>
      </c>
      <c r="U41" s="240">
        <v>18.989999999999998</v>
      </c>
      <c r="V41" s="245">
        <v>51.12</v>
      </c>
      <c r="W41" s="240">
        <v>11.5</v>
      </c>
      <c r="X41" s="242"/>
      <c r="Y41" s="201"/>
    </row>
    <row r="42" spans="2:26" x14ac:dyDescent="0.3">
      <c r="O42" s="65"/>
      <c r="P42" s="65"/>
      <c r="Q42" s="65"/>
      <c r="R42" s="65"/>
      <c r="S42" s="65"/>
      <c r="T42" s="65"/>
      <c r="U42" s="65"/>
      <c r="V42" s="65"/>
      <c r="W42" s="65"/>
      <c r="X42" s="65"/>
      <c r="Y42" s="242"/>
      <c r="Z42" s="201"/>
    </row>
    <row r="43" spans="2:26" x14ac:dyDescent="0.3">
      <c r="N43" s="12"/>
      <c r="O43" s="243"/>
      <c r="P43" s="242"/>
      <c r="Q43" s="242"/>
      <c r="R43" s="242"/>
      <c r="S43" s="242"/>
      <c r="T43" s="242"/>
      <c r="U43" s="242"/>
      <c r="V43" s="242"/>
      <c r="W43" s="242"/>
      <c r="X43" s="242"/>
      <c r="Y43" s="242"/>
      <c r="Z43" s="201"/>
    </row>
    <row r="44" spans="2:26" x14ac:dyDescent="0.3">
      <c r="N44" s="12"/>
      <c r="O44" s="243"/>
      <c r="P44" s="242"/>
      <c r="Q44" s="242"/>
      <c r="R44" s="242"/>
      <c r="S44" s="242"/>
      <c r="T44" s="242"/>
      <c r="U44" s="242"/>
      <c r="V44" s="242"/>
      <c r="W44" s="242"/>
      <c r="X44" s="242"/>
      <c r="Y44" s="242"/>
      <c r="Z44" s="201"/>
    </row>
    <row r="45" spans="2:26" x14ac:dyDescent="0.3">
      <c r="N45" s="12"/>
      <c r="O45" s="243"/>
      <c r="P45" s="242"/>
      <c r="Q45" s="242"/>
      <c r="R45" s="242"/>
      <c r="S45" s="242"/>
      <c r="T45" s="242"/>
      <c r="U45" s="242"/>
      <c r="V45" s="242"/>
      <c r="W45" s="242"/>
      <c r="X45" s="242"/>
      <c r="Y45" s="242"/>
      <c r="Z45" s="201"/>
    </row>
    <row r="46" spans="2:26" x14ac:dyDescent="0.3">
      <c r="N46" s="12"/>
      <c r="O46" s="243"/>
      <c r="P46" s="242"/>
      <c r="Q46" s="242"/>
      <c r="R46" s="242"/>
      <c r="S46" s="242"/>
      <c r="T46" s="242"/>
      <c r="U46" s="242"/>
      <c r="V46" s="242"/>
      <c r="W46" s="242"/>
      <c r="X46" s="242"/>
      <c r="Y46" s="242"/>
      <c r="Z46" s="201"/>
    </row>
    <row r="47" spans="2:26" x14ac:dyDescent="0.3">
      <c r="N47" s="12"/>
      <c r="O47" s="243"/>
      <c r="P47" s="242"/>
      <c r="Q47" s="242"/>
      <c r="R47" s="242"/>
      <c r="S47" s="242"/>
      <c r="T47" s="242"/>
      <c r="U47" s="242"/>
      <c r="V47" s="242"/>
      <c r="W47" s="242"/>
      <c r="X47" s="242"/>
      <c r="Y47" s="242"/>
      <c r="Z47" s="201"/>
    </row>
    <row r="48" spans="2:26" x14ac:dyDescent="0.3">
      <c r="N48" s="12"/>
      <c r="O48" s="243"/>
      <c r="P48" s="242"/>
      <c r="Q48" s="242"/>
      <c r="R48" s="242"/>
      <c r="S48" s="242"/>
      <c r="T48" s="242"/>
      <c r="U48" s="242"/>
      <c r="V48" s="242"/>
      <c r="W48" s="242"/>
      <c r="X48" s="242"/>
      <c r="Y48" s="242"/>
      <c r="Z48" s="201"/>
    </row>
    <row r="50" spans="2:26" x14ac:dyDescent="0.3">
      <c r="Z50" s="12"/>
    </row>
    <row r="51" spans="2:26" x14ac:dyDescent="0.3">
      <c r="Z51" s="12"/>
    </row>
    <row r="52" spans="2:26" x14ac:dyDescent="0.3">
      <c r="Z52" s="202"/>
    </row>
    <row r="58" spans="2:26" x14ac:dyDescent="0.3">
      <c r="B58" s="377" t="s">
        <v>479</v>
      </c>
    </row>
    <row r="59" spans="2:26" x14ac:dyDescent="0.3">
      <c r="B59" s="377" t="s">
        <v>449</v>
      </c>
      <c r="C59" s="3"/>
    </row>
    <row r="60" spans="2:26" x14ac:dyDescent="0.3">
      <c r="B60" s="377">
        <v>0</v>
      </c>
      <c r="C60" s="3" t="s">
        <v>299</v>
      </c>
    </row>
    <row r="61" spans="2:26" x14ac:dyDescent="0.3">
      <c r="B61" s="377">
        <v>1</v>
      </c>
      <c r="C61" s="3" t="s">
        <v>290</v>
      </c>
    </row>
    <row r="62" spans="2:26" x14ac:dyDescent="0.3">
      <c r="B62" s="377">
        <v>2</v>
      </c>
      <c r="C62" s="3" t="s">
        <v>291</v>
      </c>
    </row>
    <row r="63" spans="2:26" x14ac:dyDescent="0.3">
      <c r="B63" s="377">
        <v>3</v>
      </c>
      <c r="C63" s="3" t="s">
        <v>292</v>
      </c>
    </row>
    <row r="64" spans="2:26" x14ac:dyDescent="0.3">
      <c r="B64" s="377">
        <v>4</v>
      </c>
      <c r="C64" s="3" t="s">
        <v>293</v>
      </c>
    </row>
    <row r="65" spans="2:3" x14ac:dyDescent="0.3">
      <c r="B65" s="377">
        <v>5</v>
      </c>
      <c r="C65" s="3" t="s">
        <v>294</v>
      </c>
    </row>
    <row r="66" spans="2:3" x14ac:dyDescent="0.3">
      <c r="B66" s="377">
        <v>6</v>
      </c>
      <c r="C66" s="3" t="s">
        <v>295</v>
      </c>
    </row>
    <row r="67" spans="2:3" x14ac:dyDescent="0.3">
      <c r="B67" s="377">
        <v>7</v>
      </c>
      <c r="C67" s="3" t="s">
        <v>296</v>
      </c>
    </row>
    <row r="68" spans="2:3" x14ac:dyDescent="0.3">
      <c r="B68" s="377">
        <v>8</v>
      </c>
      <c r="C68" s="3" t="s">
        <v>297</v>
      </c>
    </row>
    <row r="69" spans="2:3" x14ac:dyDescent="0.3">
      <c r="B69" s="377">
        <v>9</v>
      </c>
      <c r="C69" s="3" t="s">
        <v>298</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93AA"/>
  </sheetPr>
  <dimension ref="B2:K34"/>
  <sheetViews>
    <sheetView zoomScale="80" zoomScaleNormal="80" workbookViewId="0">
      <selection activeCell="B34" sqref="B34"/>
    </sheetView>
  </sheetViews>
  <sheetFormatPr defaultColWidth="9.1796875" defaultRowHeight="14" x14ac:dyDescent="0.3"/>
  <cols>
    <col min="1" max="1" width="5.36328125" style="1" customWidth="1"/>
    <col min="2" max="2" width="20.81640625" style="1" customWidth="1"/>
    <col min="3" max="3" width="18" style="1" customWidth="1"/>
    <col min="4" max="4" width="24.453125" style="1" customWidth="1"/>
    <col min="5" max="5" width="10.7265625" style="1" bestFit="1" customWidth="1"/>
    <col min="6" max="6" width="10.1796875" style="1" customWidth="1"/>
    <col min="7" max="7" width="15.1796875" style="1" customWidth="1"/>
    <col min="8" max="9" width="9.1796875" style="1"/>
    <col min="10" max="10" width="30.453125" style="1" customWidth="1"/>
    <col min="11" max="11" width="14.54296875" style="1" customWidth="1"/>
    <col min="12" max="16384" width="9.1796875" style="1"/>
  </cols>
  <sheetData>
    <row r="2" spans="2:11" ht="14.5" thickBot="1" x14ac:dyDescent="0.35">
      <c r="B2" s="12" t="s">
        <v>1215</v>
      </c>
      <c r="J2" s="65"/>
      <c r="K2" s="194"/>
    </row>
    <row r="3" spans="2:11" ht="14.5" thickBot="1" x14ac:dyDescent="0.35">
      <c r="B3" s="640" t="s">
        <v>188</v>
      </c>
      <c r="C3" s="604" t="s">
        <v>307</v>
      </c>
      <c r="D3" s="666"/>
      <c r="E3" s="605"/>
      <c r="F3" s="604" t="s">
        <v>308</v>
      </c>
      <c r="G3" s="605"/>
    </row>
    <row r="4" spans="2:11" x14ac:dyDescent="0.3">
      <c r="B4" s="665"/>
      <c r="C4" s="640" t="s">
        <v>309</v>
      </c>
      <c r="D4" s="91" t="s">
        <v>310</v>
      </c>
      <c r="E4" s="91" t="s">
        <v>218</v>
      </c>
      <c r="F4" s="640" t="s">
        <v>312</v>
      </c>
      <c r="G4" s="91" t="s">
        <v>313</v>
      </c>
    </row>
    <row r="5" spans="2:11" ht="14.5" thickBot="1" x14ac:dyDescent="0.35">
      <c r="B5" s="641"/>
      <c r="C5" s="641"/>
      <c r="D5" s="27" t="s">
        <v>311</v>
      </c>
      <c r="E5" s="170" t="s">
        <v>1199</v>
      </c>
      <c r="F5" s="641"/>
      <c r="G5" s="27" t="s">
        <v>1217</v>
      </c>
    </row>
    <row r="6" spans="2:11" ht="14.5" thickBot="1" x14ac:dyDescent="0.35">
      <c r="B6" s="19" t="s">
        <v>194</v>
      </c>
      <c r="C6" s="99">
        <v>147.69999999999999</v>
      </c>
      <c r="D6" s="99">
        <v>100</v>
      </c>
      <c r="E6" s="99">
        <v>91.2</v>
      </c>
      <c r="F6" s="99">
        <v>5.3</v>
      </c>
      <c r="G6" s="99">
        <v>-0.5</v>
      </c>
    </row>
    <row r="7" spans="2:11" ht="17.25" customHeight="1" thickBot="1" x14ac:dyDescent="0.35">
      <c r="B7" s="16" t="s">
        <v>229</v>
      </c>
      <c r="C7" s="21"/>
      <c r="D7" s="21"/>
      <c r="E7" s="99"/>
      <c r="F7" s="21"/>
      <c r="G7" s="21"/>
    </row>
    <row r="8" spans="2:11" ht="14.5" thickBot="1" x14ac:dyDescent="0.35">
      <c r="B8" s="16" t="s">
        <v>195</v>
      </c>
      <c r="C8" s="21">
        <v>9.1</v>
      </c>
      <c r="D8" s="31">
        <v>6.2</v>
      </c>
      <c r="E8" s="21">
        <v>99</v>
      </c>
      <c r="F8" s="21">
        <v>2.2000000000000002</v>
      </c>
      <c r="G8" s="21">
        <v>0</v>
      </c>
    </row>
    <row r="9" spans="2:11" ht="14.5" thickBot="1" x14ac:dyDescent="0.35">
      <c r="B9" s="16" t="s">
        <v>196</v>
      </c>
      <c r="C9" s="21">
        <v>10.9</v>
      </c>
      <c r="D9" s="31">
        <v>7.4</v>
      </c>
      <c r="E9" s="21">
        <v>93.4</v>
      </c>
      <c r="F9" s="21">
        <v>3.7</v>
      </c>
      <c r="G9" s="21">
        <v>-0.3</v>
      </c>
    </row>
    <row r="10" spans="2:11" ht="14.5" thickBot="1" x14ac:dyDescent="0.35">
      <c r="B10" s="16" t="s">
        <v>197</v>
      </c>
      <c r="C10" s="21">
        <v>8.6999999999999993</v>
      </c>
      <c r="D10" s="31">
        <v>5.9</v>
      </c>
      <c r="E10" s="21">
        <v>93.9</v>
      </c>
      <c r="F10" s="21">
        <v>3</v>
      </c>
      <c r="G10" s="21">
        <v>-0.2</v>
      </c>
    </row>
    <row r="11" spans="2:11" ht="14.5" thickBot="1" x14ac:dyDescent="0.35">
      <c r="B11" s="16" t="s">
        <v>198</v>
      </c>
      <c r="C11" s="21">
        <v>10.6</v>
      </c>
      <c r="D11" s="31">
        <v>7.2</v>
      </c>
      <c r="E11" s="21">
        <v>86.6</v>
      </c>
      <c r="F11" s="21">
        <v>3.1</v>
      </c>
      <c r="G11" s="21">
        <v>-0.4</v>
      </c>
    </row>
    <row r="12" spans="2:11" ht="14.5" thickBot="1" x14ac:dyDescent="0.35">
      <c r="B12" s="16" t="s">
        <v>199</v>
      </c>
      <c r="C12" s="21">
        <v>10.5</v>
      </c>
      <c r="D12" s="31">
        <v>7.1</v>
      </c>
      <c r="E12" s="21">
        <v>88.5</v>
      </c>
      <c r="F12" s="21">
        <v>2.9</v>
      </c>
      <c r="G12" s="21">
        <v>-0.4</v>
      </c>
    </row>
    <row r="13" spans="2:11" ht="14.5" thickBot="1" x14ac:dyDescent="0.35">
      <c r="B13" s="16" t="s">
        <v>200</v>
      </c>
      <c r="C13" s="21">
        <v>23.6</v>
      </c>
      <c r="D13" s="31">
        <v>16</v>
      </c>
      <c r="E13" s="21">
        <v>84.6</v>
      </c>
      <c r="F13" s="21">
        <v>7.5</v>
      </c>
      <c r="G13" s="21">
        <v>-1.3</v>
      </c>
    </row>
    <row r="14" spans="2:11" ht="14.5" thickBot="1" x14ac:dyDescent="0.35">
      <c r="B14" s="16" t="s">
        <v>201</v>
      </c>
      <c r="C14" s="21">
        <v>42</v>
      </c>
      <c r="D14" s="31">
        <v>28.4</v>
      </c>
      <c r="E14" s="21">
        <v>98.3</v>
      </c>
      <c r="F14" s="21">
        <v>10.6</v>
      </c>
      <c r="G14" s="21">
        <v>-0.2</v>
      </c>
    </row>
    <row r="15" spans="2:11" ht="14.5" thickBot="1" x14ac:dyDescent="0.35">
      <c r="B15" s="16" t="s">
        <v>202</v>
      </c>
      <c r="C15" s="21">
        <v>32.299999999999997</v>
      </c>
      <c r="D15" s="31">
        <v>21.9</v>
      </c>
      <c r="E15" s="21">
        <v>87.2</v>
      </c>
      <c r="F15" s="21">
        <v>8.6</v>
      </c>
      <c r="G15" s="21">
        <v>-1.3</v>
      </c>
    </row>
    <row r="16" spans="2:11" x14ac:dyDescent="0.3">
      <c r="B16" s="3" t="s">
        <v>1216</v>
      </c>
    </row>
    <row r="18" spans="2:5" x14ac:dyDescent="0.3">
      <c r="B18" s="12" t="s">
        <v>1218</v>
      </c>
    </row>
    <row r="19" spans="2:5" ht="42.5" thickBot="1" x14ac:dyDescent="0.35">
      <c r="B19" s="345" t="s">
        <v>314</v>
      </c>
      <c r="C19" s="67" t="s">
        <v>698</v>
      </c>
      <c r="D19" s="67" t="s">
        <v>315</v>
      </c>
      <c r="E19" s="67" t="s">
        <v>941</v>
      </c>
    </row>
    <row r="20" spans="2:5" ht="14.5" thickBot="1" x14ac:dyDescent="0.35">
      <c r="B20" s="312" t="s">
        <v>8</v>
      </c>
      <c r="C20" s="20">
        <v>147.69999999999999</v>
      </c>
      <c r="D20" s="20">
        <v>100</v>
      </c>
      <c r="E20" s="20">
        <v>91.2</v>
      </c>
    </row>
    <row r="21" spans="2:5" ht="14.5" thickBot="1" x14ac:dyDescent="0.35">
      <c r="B21" s="634" t="s">
        <v>229</v>
      </c>
      <c r="C21" s="635"/>
      <c r="D21" s="635"/>
      <c r="E21" s="636"/>
    </row>
    <row r="22" spans="2:5" ht="28.5" thickBot="1" x14ac:dyDescent="0.35">
      <c r="B22" s="312" t="s">
        <v>682</v>
      </c>
      <c r="C22" s="358">
        <v>51.8</v>
      </c>
      <c r="D22" s="358">
        <v>35.1</v>
      </c>
      <c r="E22" s="358">
        <v>92</v>
      </c>
    </row>
    <row r="23" spans="2:5" ht="14.5" thickBot="1" x14ac:dyDescent="0.35">
      <c r="B23" s="328" t="s">
        <v>598</v>
      </c>
      <c r="C23" s="359">
        <v>3.8</v>
      </c>
      <c r="D23" s="359">
        <v>2.6</v>
      </c>
      <c r="E23" s="359">
        <v>70.3</v>
      </c>
    </row>
    <row r="24" spans="2:5" ht="14.5" thickBot="1" x14ac:dyDescent="0.35">
      <c r="B24" s="328" t="s">
        <v>599</v>
      </c>
      <c r="C24" s="359">
        <v>8.6</v>
      </c>
      <c r="D24" s="359">
        <v>5.8</v>
      </c>
      <c r="E24" s="359">
        <v>97.6</v>
      </c>
    </row>
    <row r="25" spans="2:5" ht="14.5" thickBot="1" x14ac:dyDescent="0.35">
      <c r="B25" s="328" t="s">
        <v>600</v>
      </c>
      <c r="C25" s="359">
        <v>14.8</v>
      </c>
      <c r="D25" s="359">
        <v>10</v>
      </c>
      <c r="E25" s="359">
        <v>87.9</v>
      </c>
    </row>
    <row r="26" spans="2:5" ht="14.5" thickBot="1" x14ac:dyDescent="0.35">
      <c r="B26" s="328" t="s">
        <v>601</v>
      </c>
      <c r="C26" s="359">
        <v>24.7</v>
      </c>
      <c r="D26" s="359">
        <v>16.7</v>
      </c>
      <c r="E26" s="359">
        <v>97.5</v>
      </c>
    </row>
    <row r="27" spans="2:5" ht="28.5" thickBot="1" x14ac:dyDescent="0.35">
      <c r="B27" s="312" t="s">
        <v>683</v>
      </c>
      <c r="C27" s="358">
        <v>95.9</v>
      </c>
      <c r="D27" s="358">
        <v>64.900000000000006</v>
      </c>
      <c r="E27" s="358">
        <v>91</v>
      </c>
    </row>
    <row r="28" spans="2:5" ht="14.5" thickBot="1" x14ac:dyDescent="0.35">
      <c r="B28" s="328" t="s">
        <v>602</v>
      </c>
      <c r="C28" s="359">
        <v>18.3</v>
      </c>
      <c r="D28" s="359">
        <v>12.4</v>
      </c>
      <c r="E28" s="359">
        <v>94</v>
      </c>
    </row>
    <row r="29" spans="2:5" ht="14.5" thickBot="1" x14ac:dyDescent="0.35">
      <c r="B29" s="328" t="s">
        <v>603</v>
      </c>
      <c r="C29" s="359">
        <v>7.5</v>
      </c>
      <c r="D29" s="359">
        <v>5.0999999999999996</v>
      </c>
      <c r="E29" s="359">
        <v>71</v>
      </c>
    </row>
    <row r="30" spans="2:5" ht="14.5" thickBot="1" x14ac:dyDescent="0.35">
      <c r="B30" s="328" t="s">
        <v>604</v>
      </c>
      <c r="C30" s="359">
        <v>17.3</v>
      </c>
      <c r="D30" s="359">
        <v>11.7</v>
      </c>
      <c r="E30" s="359">
        <v>74.400000000000006</v>
      </c>
    </row>
    <row r="31" spans="2:5" ht="14.5" thickBot="1" x14ac:dyDescent="0.35">
      <c r="B31" s="328" t="s">
        <v>605</v>
      </c>
      <c r="C31" s="359">
        <v>52.7</v>
      </c>
      <c r="D31" s="359">
        <v>35.700000000000003</v>
      </c>
      <c r="E31" s="359">
        <v>101.4</v>
      </c>
    </row>
    <row r="32" spans="2:5" x14ac:dyDescent="0.3">
      <c r="B32" s="3" t="s">
        <v>1216</v>
      </c>
    </row>
    <row r="34" spans="2:2" x14ac:dyDescent="0.3">
      <c r="B34" s="356"/>
    </row>
  </sheetData>
  <mergeCells count="6">
    <mergeCell ref="B21:E21"/>
    <mergeCell ref="C4:C5"/>
    <mergeCell ref="F4:F5"/>
    <mergeCell ref="B3:B5"/>
    <mergeCell ref="C3:E3"/>
    <mergeCell ref="F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sheetPr>
  <dimension ref="A2:AC97"/>
  <sheetViews>
    <sheetView zoomScale="80" zoomScaleNormal="80" workbookViewId="0">
      <selection sqref="A1:A1048576"/>
    </sheetView>
  </sheetViews>
  <sheetFormatPr defaultColWidth="9.1796875" defaultRowHeight="14" x14ac:dyDescent="0.3"/>
  <cols>
    <col min="1" max="1" width="6.36328125" style="574" customWidth="1"/>
    <col min="2" max="2" width="50.54296875" style="93" customWidth="1"/>
    <col min="3" max="3" width="9.1796875" style="93"/>
    <col min="4" max="4" width="11.7265625" style="93" customWidth="1"/>
    <col min="5" max="5" width="9.1796875" style="93"/>
    <col min="6" max="6" width="11.54296875" style="93" customWidth="1"/>
    <col min="7" max="9" width="9.1796875" style="93"/>
    <col min="10" max="10" width="36.7265625" style="93" customWidth="1"/>
    <col min="11" max="11" width="9.1796875" style="93"/>
    <col min="12" max="12" width="23.453125" style="93" customWidth="1"/>
    <col min="13" max="17" width="7.453125" style="93" bestFit="1" customWidth="1"/>
    <col min="18" max="19" width="8.453125" style="93" bestFit="1" customWidth="1"/>
    <col min="20" max="24" width="6" style="93" bestFit="1" customWidth="1"/>
    <col min="25" max="16384" width="9.1796875" style="93"/>
  </cols>
  <sheetData>
    <row r="2" spans="2:21" x14ac:dyDescent="0.3">
      <c r="B2" s="94" t="s">
        <v>1219</v>
      </c>
    </row>
    <row r="3" spans="2:21" x14ac:dyDescent="0.3">
      <c r="H3" s="93" t="s">
        <v>463</v>
      </c>
    </row>
    <row r="4" spans="2:21" x14ac:dyDescent="0.3">
      <c r="H4" s="163"/>
      <c r="I4" s="163">
        <v>2012</v>
      </c>
      <c r="J4" s="163">
        <v>2013</v>
      </c>
      <c r="K4" s="163">
        <v>2014</v>
      </c>
      <c r="L4" s="163">
        <v>2015</v>
      </c>
      <c r="M4" s="163">
        <v>2016</v>
      </c>
      <c r="N4" s="163">
        <v>2017</v>
      </c>
      <c r="O4" s="163">
        <v>2018</v>
      </c>
      <c r="P4" s="163">
        <v>2019</v>
      </c>
      <c r="Q4" s="163">
        <v>2020</v>
      </c>
      <c r="R4" s="329">
        <v>2021</v>
      </c>
      <c r="S4" s="329">
        <v>2022</v>
      </c>
      <c r="T4" s="329">
        <v>2023</v>
      </c>
      <c r="U4" s="329">
        <v>2024</v>
      </c>
    </row>
    <row r="5" spans="2:21" x14ac:dyDescent="0.3">
      <c r="H5" s="160" t="s">
        <v>559</v>
      </c>
      <c r="I5" s="186">
        <v>805</v>
      </c>
      <c r="J5" s="186">
        <v>824</v>
      </c>
      <c r="K5" s="186">
        <v>858</v>
      </c>
      <c r="L5" s="186">
        <v>883</v>
      </c>
      <c r="M5" s="186">
        <v>912</v>
      </c>
      <c r="N5" s="186">
        <v>954</v>
      </c>
      <c r="O5" s="186">
        <v>1013</v>
      </c>
      <c r="P5" s="186">
        <v>1092</v>
      </c>
      <c r="Q5" s="186">
        <v>1133</v>
      </c>
      <c r="R5" s="329">
        <v>1211</v>
      </c>
      <c r="S5" s="329">
        <v>1304</v>
      </c>
      <c r="T5" s="329">
        <v>1430</v>
      </c>
      <c r="U5" s="329">
        <v>1524</v>
      </c>
    </row>
    <row r="8" spans="2:21" x14ac:dyDescent="0.3">
      <c r="B8" s="92"/>
    </row>
    <row r="16" spans="2:21" x14ac:dyDescent="0.3">
      <c r="B16" s="69" t="s">
        <v>558</v>
      </c>
    </row>
    <row r="21" spans="2:29" x14ac:dyDescent="0.3">
      <c r="B21" s="92"/>
    </row>
    <row r="22" spans="2:29" x14ac:dyDescent="0.3">
      <c r="B22" s="94" t="s">
        <v>1220</v>
      </c>
      <c r="L22" s="164"/>
      <c r="M22" s="164"/>
      <c r="N22" s="164"/>
      <c r="O22" s="164"/>
      <c r="P22" s="164"/>
      <c r="Q22" s="164"/>
      <c r="R22" s="164"/>
      <c r="S22" s="164"/>
      <c r="T22" s="164"/>
    </row>
    <row r="23" spans="2:29" x14ac:dyDescent="0.3">
      <c r="L23" s="164"/>
      <c r="M23" s="165"/>
      <c r="N23" s="165"/>
      <c r="O23" s="165"/>
      <c r="P23" s="165"/>
      <c r="Q23" s="165"/>
      <c r="R23" s="165"/>
      <c r="S23" s="165"/>
      <c r="T23" s="165"/>
    </row>
    <row r="24" spans="2:29" x14ac:dyDescent="0.3">
      <c r="L24" s="164"/>
      <c r="M24" s="165"/>
      <c r="N24" s="165"/>
      <c r="O24" s="165"/>
      <c r="P24" s="165"/>
      <c r="Q24" s="165"/>
      <c r="R24" s="165"/>
      <c r="S24" s="165"/>
      <c r="T24" s="165"/>
    </row>
    <row r="25" spans="2:29" x14ac:dyDescent="0.3">
      <c r="L25" s="94" t="s">
        <v>448</v>
      </c>
      <c r="M25" s="94"/>
      <c r="N25" s="94"/>
      <c r="O25" s="94"/>
      <c r="P25" s="94"/>
      <c r="Q25" s="94"/>
      <c r="R25" s="94"/>
      <c r="S25" s="94"/>
      <c r="T25" s="94"/>
      <c r="U25" s="94"/>
    </row>
    <row r="26" spans="2:29" x14ac:dyDescent="0.3">
      <c r="L26" s="95"/>
      <c r="M26" s="139" t="s">
        <v>316</v>
      </c>
      <c r="N26" s="139" t="s">
        <v>317</v>
      </c>
      <c r="O26" s="139" t="s">
        <v>318</v>
      </c>
      <c r="P26" s="139" t="s">
        <v>319</v>
      </c>
      <c r="Q26" s="139" t="s">
        <v>320</v>
      </c>
      <c r="R26" s="139" t="s">
        <v>321</v>
      </c>
      <c r="S26" s="139" t="s">
        <v>322</v>
      </c>
      <c r="T26" s="139" t="s">
        <v>323</v>
      </c>
      <c r="U26" s="139" t="s">
        <v>324</v>
      </c>
      <c r="V26" s="139">
        <v>2017</v>
      </c>
      <c r="W26" s="139">
        <v>2018</v>
      </c>
      <c r="X26" s="139">
        <v>2019</v>
      </c>
      <c r="Y26" s="256">
        <v>2020</v>
      </c>
      <c r="Z26" s="256">
        <v>2021</v>
      </c>
      <c r="AA26" s="256">
        <v>2022</v>
      </c>
      <c r="AB26" s="139">
        <v>2023</v>
      </c>
      <c r="AC26" s="139">
        <v>2024</v>
      </c>
    </row>
    <row r="27" spans="2:29" x14ac:dyDescent="0.3">
      <c r="L27" s="95" t="s">
        <v>446</v>
      </c>
      <c r="M27" s="140">
        <v>108.1</v>
      </c>
      <c r="N27" s="140">
        <v>103</v>
      </c>
      <c r="O27" s="140">
        <v>103.2</v>
      </c>
      <c r="P27" s="140">
        <v>102.2</v>
      </c>
      <c r="Q27" s="140">
        <v>102.4</v>
      </c>
      <c r="R27" s="140">
        <v>102.4</v>
      </c>
      <c r="S27" s="140">
        <v>104.1</v>
      </c>
      <c r="T27" s="140">
        <v>102.9</v>
      </c>
      <c r="U27" s="140">
        <v>103.3</v>
      </c>
      <c r="V27" s="140">
        <v>104.6</v>
      </c>
      <c r="W27" s="140">
        <v>106.2</v>
      </c>
      <c r="X27" s="140">
        <v>107.8</v>
      </c>
      <c r="Y27" s="257">
        <v>103.8</v>
      </c>
      <c r="Z27" s="257">
        <v>106.9</v>
      </c>
      <c r="AA27" s="257">
        <v>107.7</v>
      </c>
      <c r="AB27" s="361">
        <v>109.7</v>
      </c>
      <c r="AC27" s="361">
        <v>106.6</v>
      </c>
    </row>
    <row r="28" spans="2:29" x14ac:dyDescent="0.3">
      <c r="L28" s="95" t="s">
        <v>447</v>
      </c>
      <c r="M28" s="140">
        <v>103.3</v>
      </c>
      <c r="N28" s="140">
        <v>101.4</v>
      </c>
      <c r="O28" s="140">
        <v>102.2</v>
      </c>
      <c r="P28" s="140">
        <v>98.4</v>
      </c>
      <c r="Q28" s="140">
        <v>98.8</v>
      </c>
      <c r="R28" s="140">
        <v>101</v>
      </c>
      <c r="S28" s="140">
        <v>104.2</v>
      </c>
      <c r="T28" s="140">
        <v>103.2</v>
      </c>
      <c r="U28" s="140">
        <v>103.8</v>
      </c>
      <c r="V28" s="140">
        <v>103.3</v>
      </c>
      <c r="W28" s="140">
        <v>103.6</v>
      </c>
      <c r="X28" s="140">
        <v>105</v>
      </c>
      <c r="Y28" s="257">
        <v>101.9</v>
      </c>
      <c r="Z28" s="257">
        <v>103.6</v>
      </c>
      <c r="AA28" s="257">
        <v>95.5</v>
      </c>
      <c r="AB28" s="361">
        <v>99.3</v>
      </c>
      <c r="AC28" s="361">
        <v>103.7</v>
      </c>
    </row>
    <row r="30" spans="2:29" x14ac:dyDescent="0.3">
      <c r="L30" s="96" t="s">
        <v>549</v>
      </c>
    </row>
    <row r="31" spans="2:29" x14ac:dyDescent="0.3">
      <c r="L31" s="96" t="s">
        <v>325</v>
      </c>
    </row>
    <row r="39" spans="2:7" x14ac:dyDescent="0.3">
      <c r="B39" s="96" t="s">
        <v>558</v>
      </c>
    </row>
    <row r="40" spans="2:7" x14ac:dyDescent="0.3">
      <c r="B40" s="96"/>
    </row>
    <row r="41" spans="2:7" x14ac:dyDescent="0.3">
      <c r="B41" s="96"/>
    </row>
    <row r="42" spans="2:7" x14ac:dyDescent="0.3">
      <c r="B42" s="96"/>
    </row>
    <row r="43" spans="2:7" ht="14.5" thickBot="1" x14ac:dyDescent="0.35">
      <c r="B43" s="191" t="s">
        <v>1222</v>
      </c>
    </row>
    <row r="44" spans="2:7" ht="14.5" thickBot="1" x14ac:dyDescent="0.35">
      <c r="B44" s="602" t="s">
        <v>188</v>
      </c>
      <c r="C44" s="282">
        <v>2024</v>
      </c>
      <c r="D44" s="282" t="s">
        <v>218</v>
      </c>
      <c r="E44" s="282" t="s">
        <v>684</v>
      </c>
      <c r="F44" s="604" t="s">
        <v>571</v>
      </c>
      <c r="G44" s="605"/>
    </row>
    <row r="45" spans="2:7" ht="14.5" thickBot="1" x14ac:dyDescent="0.35">
      <c r="B45" s="603"/>
      <c r="C45" s="67" t="s">
        <v>355</v>
      </c>
      <c r="D45" s="67" t="s">
        <v>1199</v>
      </c>
      <c r="E45" s="67" t="s">
        <v>355</v>
      </c>
      <c r="F45" s="67" t="s">
        <v>355</v>
      </c>
      <c r="G45" s="67" t="s">
        <v>220</v>
      </c>
    </row>
    <row r="46" spans="2:7" ht="14.5" thickBot="1" x14ac:dyDescent="0.35">
      <c r="B46" s="87" t="s">
        <v>194</v>
      </c>
      <c r="C46" s="362">
        <v>1524</v>
      </c>
      <c r="D46" s="363">
        <v>106.6</v>
      </c>
      <c r="E46" s="363">
        <v>94</v>
      </c>
      <c r="F46" s="362">
        <v>0</v>
      </c>
      <c r="G46" s="364">
        <v>100</v>
      </c>
    </row>
    <row r="47" spans="2:7" ht="14.5" thickBot="1" x14ac:dyDescent="0.35">
      <c r="B47" s="642" t="s">
        <v>229</v>
      </c>
      <c r="C47" s="643"/>
      <c r="D47" s="643"/>
      <c r="E47" s="643"/>
      <c r="F47" s="643"/>
      <c r="G47" s="644"/>
    </row>
    <row r="48" spans="2:7" ht="14.5" thickBot="1" x14ac:dyDescent="0.35">
      <c r="B48" s="85" t="s">
        <v>61</v>
      </c>
      <c r="C48" s="98">
        <v>1858</v>
      </c>
      <c r="D48" s="21">
        <v>106.1</v>
      </c>
      <c r="E48" s="21">
        <v>107</v>
      </c>
      <c r="F48" s="21">
        <v>334</v>
      </c>
      <c r="G48" s="31">
        <v>121.9</v>
      </c>
    </row>
    <row r="49" spans="1:9" ht="14.5" thickBot="1" x14ac:dyDescent="0.35">
      <c r="B49" s="85" t="s">
        <v>62</v>
      </c>
      <c r="C49" s="98">
        <v>1417</v>
      </c>
      <c r="D49" s="21">
        <v>106.7</v>
      </c>
      <c r="E49" s="21">
        <v>89</v>
      </c>
      <c r="F49" s="21">
        <v>-107</v>
      </c>
      <c r="G49" s="31">
        <v>93</v>
      </c>
    </row>
    <row r="50" spans="1:9" ht="14.5" thickBot="1" x14ac:dyDescent="0.35">
      <c r="B50" s="85" t="s">
        <v>63</v>
      </c>
      <c r="C50" s="98">
        <v>1419</v>
      </c>
      <c r="D50" s="21">
        <v>107.2</v>
      </c>
      <c r="E50" s="21">
        <v>95</v>
      </c>
      <c r="F50" s="21">
        <v>-105</v>
      </c>
      <c r="G50" s="31">
        <v>93.1</v>
      </c>
    </row>
    <row r="51" spans="1:9" ht="14.5" thickBot="1" x14ac:dyDescent="0.35">
      <c r="B51" s="85" t="s">
        <v>64</v>
      </c>
      <c r="C51" s="98">
        <v>1265</v>
      </c>
      <c r="D51" s="21">
        <v>103.7</v>
      </c>
      <c r="E51" s="21">
        <v>45</v>
      </c>
      <c r="F51" s="21">
        <v>-259</v>
      </c>
      <c r="G51" s="31">
        <v>83</v>
      </c>
    </row>
    <row r="52" spans="1:9" ht="14.5" thickBot="1" x14ac:dyDescent="0.35">
      <c r="B52" s="85" t="s">
        <v>65</v>
      </c>
      <c r="C52" s="98">
        <v>1387</v>
      </c>
      <c r="D52" s="21">
        <v>107.6</v>
      </c>
      <c r="E52" s="21">
        <v>98</v>
      </c>
      <c r="F52" s="21">
        <v>-137</v>
      </c>
      <c r="G52" s="31">
        <v>91</v>
      </c>
    </row>
    <row r="53" spans="1:9" ht="14.5" thickBot="1" x14ac:dyDescent="0.35">
      <c r="B53" s="85" t="s">
        <v>66</v>
      </c>
      <c r="C53" s="98">
        <v>1354</v>
      </c>
      <c r="D53" s="21">
        <v>108.1</v>
      </c>
      <c r="E53" s="21">
        <v>102</v>
      </c>
      <c r="F53" s="21">
        <v>-170</v>
      </c>
      <c r="G53" s="31">
        <v>88.8</v>
      </c>
    </row>
    <row r="54" spans="1:9" ht="14.5" thickBot="1" x14ac:dyDescent="0.35">
      <c r="B54" s="85" t="s">
        <v>67</v>
      </c>
      <c r="C54" s="98">
        <v>1195</v>
      </c>
      <c r="D54" s="21">
        <v>107.6</v>
      </c>
      <c r="E54" s="21">
        <v>84</v>
      </c>
      <c r="F54" s="21">
        <v>-329</v>
      </c>
      <c r="G54" s="31">
        <v>78.400000000000006</v>
      </c>
    </row>
    <row r="55" spans="1:9" ht="14.5" thickBot="1" x14ac:dyDescent="0.35">
      <c r="B55" s="85" t="s">
        <v>68</v>
      </c>
      <c r="C55" s="98">
        <v>1399</v>
      </c>
      <c r="D55" s="21">
        <v>106.5</v>
      </c>
      <c r="E55" s="21">
        <v>85</v>
      </c>
      <c r="F55" s="21">
        <v>-125</v>
      </c>
      <c r="G55" s="31">
        <v>91.8</v>
      </c>
    </row>
    <row r="56" spans="1:9" x14ac:dyDescent="0.3">
      <c r="B56" s="3" t="s">
        <v>1221</v>
      </c>
    </row>
    <row r="57" spans="1:9" x14ac:dyDescent="0.3">
      <c r="B57" s="96"/>
    </row>
    <row r="59" spans="1:9" s="1" customFormat="1" ht="14.5" thickBot="1" x14ac:dyDescent="0.35">
      <c r="A59" s="356"/>
      <c r="B59" s="290" t="s">
        <v>1223</v>
      </c>
      <c r="I59" s="7"/>
    </row>
    <row r="60" spans="1:9" s="1" customFormat="1" ht="17.25" customHeight="1" thickBot="1" x14ac:dyDescent="0.35">
      <c r="A60" s="356"/>
      <c r="B60" s="602" t="s">
        <v>524</v>
      </c>
      <c r="C60" s="604">
        <v>2023</v>
      </c>
      <c r="D60" s="605"/>
      <c r="E60" s="604">
        <v>2024</v>
      </c>
      <c r="F60" s="605"/>
    </row>
    <row r="61" spans="1:9" s="1" customFormat="1" ht="28.5" thickBot="1" x14ac:dyDescent="0.35">
      <c r="A61" s="356"/>
      <c r="B61" s="603"/>
      <c r="C61" s="67" t="s">
        <v>606</v>
      </c>
      <c r="D61" s="559" t="s">
        <v>695</v>
      </c>
      <c r="E61" s="67" t="s">
        <v>606</v>
      </c>
      <c r="F61" s="67" t="s">
        <v>941</v>
      </c>
    </row>
    <row r="62" spans="1:9" s="1" customFormat="1" ht="14.5" thickBot="1" x14ac:dyDescent="0.35">
      <c r="A62" s="356"/>
      <c r="B62" s="85" t="s">
        <v>493</v>
      </c>
      <c r="C62" s="98">
        <v>1115</v>
      </c>
      <c r="D62" s="21">
        <v>110.5</v>
      </c>
      <c r="E62" s="98">
        <v>1190</v>
      </c>
      <c r="F62" s="21">
        <v>106.7</v>
      </c>
    </row>
    <row r="63" spans="1:9" s="1" customFormat="1" ht="14.5" thickBot="1" x14ac:dyDescent="0.35">
      <c r="A63" s="356"/>
      <c r="B63" s="85" t="s">
        <v>510</v>
      </c>
      <c r="C63" s="98">
        <v>1511</v>
      </c>
      <c r="D63" s="21">
        <v>110.1</v>
      </c>
      <c r="E63" s="98">
        <v>1639</v>
      </c>
      <c r="F63" s="21">
        <v>108.5</v>
      </c>
    </row>
    <row r="64" spans="1:9" s="1" customFormat="1" ht="14.5" thickBot="1" x14ac:dyDescent="0.35">
      <c r="A64" s="356"/>
      <c r="B64" s="85" t="s">
        <v>1224</v>
      </c>
      <c r="C64" s="98">
        <v>1487</v>
      </c>
      <c r="D64" s="21">
        <v>112.7</v>
      </c>
      <c r="E64" s="98">
        <v>1617</v>
      </c>
      <c r="F64" s="21">
        <v>108.7</v>
      </c>
    </row>
    <row r="65" spans="1:6" s="1" customFormat="1" ht="14.5" thickBot="1" x14ac:dyDescent="0.35">
      <c r="A65" s="356"/>
      <c r="B65" s="85" t="s">
        <v>1225</v>
      </c>
      <c r="C65" s="98">
        <v>1486</v>
      </c>
      <c r="D65" s="21">
        <v>109.9</v>
      </c>
      <c r="E65" s="98">
        <v>1611</v>
      </c>
      <c r="F65" s="21">
        <v>108.4</v>
      </c>
    </row>
    <row r="66" spans="1:6" s="1" customFormat="1" ht="14.5" thickBot="1" x14ac:dyDescent="0.35">
      <c r="A66" s="356"/>
      <c r="B66" s="89" t="s">
        <v>1226</v>
      </c>
      <c r="C66" s="98">
        <v>2346</v>
      </c>
      <c r="D66" s="21">
        <v>111.4</v>
      </c>
      <c r="E66" s="98">
        <v>2610</v>
      </c>
      <c r="F66" s="21">
        <v>111.3</v>
      </c>
    </row>
    <row r="67" spans="1:6" s="1" customFormat="1" ht="14.5" thickBot="1" x14ac:dyDescent="0.35">
      <c r="A67" s="356"/>
      <c r="B67" s="89" t="s">
        <v>1227</v>
      </c>
      <c r="C67" s="98">
        <v>1384</v>
      </c>
      <c r="D67" s="21">
        <v>113</v>
      </c>
      <c r="E67" s="98">
        <v>1509</v>
      </c>
      <c r="F67" s="21">
        <v>109</v>
      </c>
    </row>
    <row r="68" spans="1:6" s="1" customFormat="1" ht="14.5" thickBot="1" x14ac:dyDescent="0.35">
      <c r="A68" s="356"/>
      <c r="B68" s="85" t="s">
        <v>511</v>
      </c>
      <c r="C68" s="98">
        <v>1025</v>
      </c>
      <c r="D68" s="21">
        <v>112.2</v>
      </c>
      <c r="E68" s="98">
        <v>1071</v>
      </c>
      <c r="F68" s="21">
        <v>104.5</v>
      </c>
    </row>
    <row r="69" spans="1:6" s="1" customFormat="1" ht="28.5" thickBot="1" x14ac:dyDescent="0.35">
      <c r="A69" s="356"/>
      <c r="B69" s="89" t="s">
        <v>512</v>
      </c>
      <c r="C69" s="98">
        <v>1358</v>
      </c>
      <c r="D69" s="21">
        <v>110.1</v>
      </c>
      <c r="E69" s="98">
        <v>1429</v>
      </c>
      <c r="F69" s="21">
        <v>105.2</v>
      </c>
    </row>
    <row r="70" spans="1:6" s="1" customFormat="1" ht="14.5" thickBot="1" x14ac:dyDescent="0.35">
      <c r="A70" s="356"/>
      <c r="B70" s="85" t="s">
        <v>514</v>
      </c>
      <c r="C70" s="98">
        <v>1378</v>
      </c>
      <c r="D70" s="21">
        <v>109.9</v>
      </c>
      <c r="E70" s="98">
        <v>1466</v>
      </c>
      <c r="F70" s="21">
        <v>106.4</v>
      </c>
    </row>
    <row r="71" spans="1:6" s="1" customFormat="1" ht="14.5" thickBot="1" x14ac:dyDescent="0.35">
      <c r="A71" s="356"/>
      <c r="B71" s="85" t="s">
        <v>513</v>
      </c>
      <c r="C71" s="21">
        <v>835</v>
      </c>
      <c r="D71" s="21">
        <v>109.3</v>
      </c>
      <c r="E71" s="21">
        <v>889</v>
      </c>
      <c r="F71" s="21">
        <v>106.5</v>
      </c>
    </row>
    <row r="72" spans="1:6" s="1" customFormat="1" ht="14.5" thickBot="1" x14ac:dyDescent="0.35">
      <c r="A72" s="356"/>
      <c r="B72" s="85" t="s">
        <v>515</v>
      </c>
      <c r="C72" s="98">
        <v>2405</v>
      </c>
      <c r="D72" s="21">
        <v>106.7</v>
      </c>
      <c r="E72" s="98">
        <v>2532</v>
      </c>
      <c r="F72" s="21">
        <v>105.3</v>
      </c>
    </row>
    <row r="73" spans="1:6" s="1" customFormat="1" ht="14.5" thickBot="1" x14ac:dyDescent="0.35">
      <c r="A73" s="356"/>
      <c r="B73" s="85" t="s">
        <v>516</v>
      </c>
      <c r="C73" s="98">
        <v>2428</v>
      </c>
      <c r="D73" s="21">
        <v>108.1</v>
      </c>
      <c r="E73" s="98">
        <v>2644</v>
      </c>
      <c r="F73" s="21">
        <v>108.9</v>
      </c>
    </row>
    <row r="74" spans="1:6" s="1" customFormat="1" ht="14.5" thickBot="1" x14ac:dyDescent="0.35">
      <c r="A74" s="356"/>
      <c r="B74" s="85" t="s">
        <v>517</v>
      </c>
      <c r="C74" s="98">
        <v>1366</v>
      </c>
      <c r="D74" s="21">
        <v>114</v>
      </c>
      <c r="E74" s="98">
        <v>1363</v>
      </c>
      <c r="F74" s="21">
        <v>99.8</v>
      </c>
    </row>
    <row r="75" spans="1:6" s="1" customFormat="1" ht="14.5" thickBot="1" x14ac:dyDescent="0.35">
      <c r="A75" s="356"/>
      <c r="B75" s="85" t="s">
        <v>518</v>
      </c>
      <c r="C75" s="98">
        <v>1650</v>
      </c>
      <c r="D75" s="21">
        <v>111.2</v>
      </c>
      <c r="E75" s="98">
        <v>1731</v>
      </c>
      <c r="F75" s="21">
        <v>104.9</v>
      </c>
    </row>
    <row r="76" spans="1:6" s="1" customFormat="1" ht="14.5" thickBot="1" x14ac:dyDescent="0.35">
      <c r="A76" s="356"/>
      <c r="B76" s="85" t="s">
        <v>519</v>
      </c>
      <c r="C76" s="98">
        <v>1146</v>
      </c>
      <c r="D76" s="21">
        <v>108.9</v>
      </c>
      <c r="E76" s="98">
        <v>1216</v>
      </c>
      <c r="F76" s="21">
        <v>106.1</v>
      </c>
    </row>
    <row r="77" spans="1:6" s="1" customFormat="1" ht="14.5" thickBot="1" x14ac:dyDescent="0.35">
      <c r="A77" s="356"/>
      <c r="B77" s="89" t="s">
        <v>520</v>
      </c>
      <c r="C77" s="98">
        <v>1976</v>
      </c>
      <c r="D77" s="21">
        <v>109.8</v>
      </c>
      <c r="E77" s="98">
        <v>2105</v>
      </c>
      <c r="F77" s="21">
        <v>106.5</v>
      </c>
    </row>
    <row r="78" spans="1:6" s="1" customFormat="1" ht="14.5" thickBot="1" x14ac:dyDescent="0.35">
      <c r="A78" s="356"/>
      <c r="B78" s="85" t="s">
        <v>466</v>
      </c>
      <c r="C78" s="98">
        <v>1346</v>
      </c>
      <c r="D78" s="21">
        <v>111</v>
      </c>
      <c r="E78" s="98">
        <v>1474</v>
      </c>
      <c r="F78" s="21">
        <v>109.5</v>
      </c>
    </row>
    <row r="79" spans="1:6" s="1" customFormat="1" ht="14.5" thickBot="1" x14ac:dyDescent="0.35">
      <c r="A79" s="356"/>
      <c r="B79" s="85" t="s">
        <v>521</v>
      </c>
      <c r="C79" s="98">
        <v>1623</v>
      </c>
      <c r="D79" s="21">
        <v>113.5</v>
      </c>
      <c r="E79" s="98">
        <v>1759</v>
      </c>
      <c r="F79" s="21">
        <v>108.4</v>
      </c>
    </row>
    <row r="80" spans="1:6" s="1" customFormat="1" ht="14.5" thickBot="1" x14ac:dyDescent="0.35">
      <c r="A80" s="356"/>
      <c r="B80" s="85" t="s">
        <v>522</v>
      </c>
      <c r="C80" s="98">
        <v>1207</v>
      </c>
      <c r="D80" s="21">
        <v>106.5</v>
      </c>
      <c r="E80" s="98">
        <v>1315</v>
      </c>
      <c r="F80" s="21">
        <v>108.9</v>
      </c>
    </row>
    <row r="81" spans="1:8" s="1" customFormat="1" ht="14.5" thickBot="1" x14ac:dyDescent="0.35">
      <c r="A81" s="356"/>
      <c r="B81" s="85" t="s">
        <v>523</v>
      </c>
      <c r="C81" s="21">
        <v>942</v>
      </c>
      <c r="D81" s="21">
        <v>109.5</v>
      </c>
      <c r="E81" s="98">
        <v>1001</v>
      </c>
      <c r="F81" s="21">
        <v>106.3</v>
      </c>
    </row>
    <row r="82" spans="1:8" s="1" customFormat="1" ht="14.5" thickBot="1" x14ac:dyDescent="0.35">
      <c r="A82" s="356"/>
      <c r="B82" s="87" t="s">
        <v>354</v>
      </c>
      <c r="C82" s="173">
        <v>1430</v>
      </c>
      <c r="D82" s="99">
        <v>109.7</v>
      </c>
      <c r="E82" s="173">
        <v>1524</v>
      </c>
      <c r="F82" s="99">
        <v>106.6</v>
      </c>
    </row>
    <row r="83" spans="1:8" s="1" customFormat="1" x14ac:dyDescent="0.3">
      <c r="A83" s="356"/>
      <c r="B83" s="3" t="s">
        <v>1221</v>
      </c>
    </row>
    <row r="84" spans="1:8" s="1" customFormat="1" x14ac:dyDescent="0.3">
      <c r="A84" s="356"/>
    </row>
    <row r="85" spans="1:8" s="1" customFormat="1" ht="14.5" thickBot="1" x14ac:dyDescent="0.35">
      <c r="A85" s="356"/>
      <c r="B85" s="7" t="s">
        <v>1228</v>
      </c>
    </row>
    <row r="86" spans="1:8" s="1" customFormat="1" ht="16.5" customHeight="1" thickBot="1" x14ac:dyDescent="0.35">
      <c r="A86" s="356"/>
      <c r="B86" s="602" t="s">
        <v>232</v>
      </c>
      <c r="C86" s="558">
        <v>2023</v>
      </c>
      <c r="D86" s="631" t="s">
        <v>699</v>
      </c>
      <c r="E86" s="633"/>
      <c r="F86" s="284">
        <v>2024</v>
      </c>
      <c r="G86" s="631" t="s">
        <v>1229</v>
      </c>
      <c r="H86" s="633"/>
    </row>
    <row r="87" spans="1:8" s="1" customFormat="1" ht="28.5" thickBot="1" x14ac:dyDescent="0.35">
      <c r="A87" s="356"/>
      <c r="B87" s="603"/>
      <c r="C87" s="67" t="s">
        <v>355</v>
      </c>
      <c r="D87" s="67" t="s">
        <v>685</v>
      </c>
      <c r="E87" s="67" t="s">
        <v>686</v>
      </c>
      <c r="F87" s="67" t="s">
        <v>355</v>
      </c>
      <c r="G87" s="67" t="s">
        <v>685</v>
      </c>
      <c r="H87" s="67" t="s">
        <v>686</v>
      </c>
    </row>
    <row r="88" spans="1:8" s="1" customFormat="1" ht="14.5" thickBot="1" x14ac:dyDescent="0.35">
      <c r="A88" s="356"/>
      <c r="B88" s="142" t="s">
        <v>540</v>
      </c>
      <c r="C88" s="298">
        <v>1043</v>
      </c>
      <c r="D88" s="296">
        <v>107.3</v>
      </c>
      <c r="E88" s="296">
        <v>97.1</v>
      </c>
      <c r="F88" s="298">
        <v>1082</v>
      </c>
      <c r="G88" s="296">
        <v>103.7</v>
      </c>
      <c r="H88" s="296">
        <v>100.9</v>
      </c>
    </row>
    <row r="89" spans="1:8" s="1" customFormat="1" ht="14.5" thickBot="1" x14ac:dyDescent="0.35">
      <c r="A89" s="356"/>
      <c r="B89" s="142" t="s">
        <v>236</v>
      </c>
      <c r="C89" s="298">
        <v>1417</v>
      </c>
      <c r="D89" s="296">
        <v>111.3</v>
      </c>
      <c r="E89" s="296">
        <v>100.7</v>
      </c>
      <c r="F89" s="298">
        <v>1480</v>
      </c>
      <c r="G89" s="296">
        <v>104.4</v>
      </c>
      <c r="H89" s="296">
        <v>101.6</v>
      </c>
    </row>
    <row r="90" spans="1:8" s="1" customFormat="1" ht="14.5" thickBot="1" x14ac:dyDescent="0.35">
      <c r="A90" s="356"/>
      <c r="B90" s="142" t="s">
        <v>237</v>
      </c>
      <c r="C90" s="298">
        <v>1582</v>
      </c>
      <c r="D90" s="296">
        <v>109.2</v>
      </c>
      <c r="E90" s="296">
        <v>98.8</v>
      </c>
      <c r="F90" s="298">
        <v>1692</v>
      </c>
      <c r="G90" s="296">
        <v>107</v>
      </c>
      <c r="H90" s="296">
        <v>104.1</v>
      </c>
    </row>
    <row r="91" spans="1:8" s="1" customFormat="1" ht="14.5" thickBot="1" x14ac:dyDescent="0.35">
      <c r="A91" s="356"/>
      <c r="B91" s="142" t="s">
        <v>238</v>
      </c>
      <c r="C91" s="298">
        <v>1694</v>
      </c>
      <c r="D91" s="296">
        <v>111.2</v>
      </c>
      <c r="E91" s="296">
        <v>100.6</v>
      </c>
      <c r="F91" s="298">
        <v>1813</v>
      </c>
      <c r="G91" s="296">
        <v>107</v>
      </c>
      <c r="H91" s="296">
        <v>104.1</v>
      </c>
    </row>
    <row r="92" spans="1:8" s="1" customFormat="1" ht="14.5" thickBot="1" x14ac:dyDescent="0.35">
      <c r="A92" s="356"/>
      <c r="B92" s="142" t="s">
        <v>239</v>
      </c>
      <c r="C92" s="298">
        <v>1717</v>
      </c>
      <c r="D92" s="296">
        <v>110.6</v>
      </c>
      <c r="E92" s="296">
        <v>100.1</v>
      </c>
      <c r="F92" s="298">
        <v>1885</v>
      </c>
      <c r="G92" s="296">
        <v>109.8</v>
      </c>
      <c r="H92" s="296">
        <v>106.8</v>
      </c>
    </row>
    <row r="93" spans="1:8" s="1" customFormat="1" ht="14.5" thickBot="1" x14ac:dyDescent="0.35">
      <c r="A93" s="356"/>
      <c r="B93" s="142" t="s">
        <v>240</v>
      </c>
      <c r="C93" s="298">
        <v>1960</v>
      </c>
      <c r="D93" s="296">
        <v>110.2</v>
      </c>
      <c r="E93" s="296">
        <v>99.7</v>
      </c>
      <c r="F93" s="298">
        <v>2121</v>
      </c>
      <c r="G93" s="296">
        <v>108.2</v>
      </c>
      <c r="H93" s="296">
        <v>105.3</v>
      </c>
    </row>
    <row r="94" spans="1:8" s="1" customFormat="1" ht="14.5" thickBot="1" x14ac:dyDescent="0.35">
      <c r="A94" s="356"/>
      <c r="B94" s="142" t="s">
        <v>700</v>
      </c>
      <c r="C94" s="296">
        <v>754</v>
      </c>
      <c r="D94" s="296">
        <v>107.4</v>
      </c>
      <c r="E94" s="296">
        <v>97.2</v>
      </c>
      <c r="F94" s="296">
        <v>789</v>
      </c>
      <c r="G94" s="296">
        <v>104.6</v>
      </c>
      <c r="H94" s="296">
        <v>101.8</v>
      </c>
    </row>
    <row r="95" spans="1:8" s="1" customFormat="1" ht="14.5" thickBot="1" x14ac:dyDescent="0.35">
      <c r="A95" s="356"/>
      <c r="B95" s="324" t="s">
        <v>8</v>
      </c>
      <c r="C95" s="293">
        <v>1430</v>
      </c>
      <c r="D95" s="20">
        <v>109.7</v>
      </c>
      <c r="E95" s="20">
        <v>99.3</v>
      </c>
      <c r="F95" s="293">
        <v>1524</v>
      </c>
      <c r="G95" s="20">
        <v>106.6</v>
      </c>
      <c r="H95" s="20">
        <v>103.7</v>
      </c>
    </row>
    <row r="96" spans="1:8" s="1" customFormat="1" x14ac:dyDescent="0.3">
      <c r="A96" s="356"/>
      <c r="B96" s="3" t="s">
        <v>1230</v>
      </c>
    </row>
    <row r="97" spans="1:2" s="1" customFormat="1" ht="17" x14ac:dyDescent="0.3">
      <c r="A97" s="356"/>
      <c r="B97" s="97" t="s">
        <v>539</v>
      </c>
    </row>
  </sheetData>
  <mergeCells count="9">
    <mergeCell ref="F44:G44"/>
    <mergeCell ref="B47:G47"/>
    <mergeCell ref="G86:H86"/>
    <mergeCell ref="B44:B45"/>
    <mergeCell ref="B86:B87"/>
    <mergeCell ref="D86:E86"/>
    <mergeCell ref="B60:B61"/>
    <mergeCell ref="C60:D60"/>
    <mergeCell ref="E60:F6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sheetPr>
  <dimension ref="A2:M31"/>
  <sheetViews>
    <sheetView zoomScale="80" zoomScaleNormal="80" workbookViewId="0">
      <selection activeCell="A2" sqref="A2"/>
    </sheetView>
  </sheetViews>
  <sheetFormatPr defaultColWidth="9.1796875" defaultRowHeight="14" x14ac:dyDescent="0.3"/>
  <cols>
    <col min="1" max="1" width="45.81640625" style="1" customWidth="1"/>
    <col min="2" max="2" width="13.26953125" style="1" customWidth="1"/>
    <col min="3" max="3" width="10.7265625" style="1" customWidth="1"/>
    <col min="4" max="4" width="13" style="1" customWidth="1"/>
    <col min="5" max="6" width="11.26953125" style="1" customWidth="1"/>
    <col min="7" max="16384" width="9.1796875" style="1"/>
  </cols>
  <sheetData>
    <row r="2" spans="1:13" ht="14.5" thickBot="1" x14ac:dyDescent="0.35">
      <c r="A2" s="7" t="s">
        <v>1231</v>
      </c>
    </row>
    <row r="3" spans="1:13" ht="14.5" thickBot="1" x14ac:dyDescent="0.35">
      <c r="A3" s="141" t="s">
        <v>356</v>
      </c>
      <c r="B3" s="18">
        <v>2012</v>
      </c>
      <c r="C3" s="18">
        <v>2013</v>
      </c>
      <c r="D3" s="18">
        <v>2014</v>
      </c>
      <c r="E3" s="18">
        <v>2015</v>
      </c>
      <c r="F3" s="18">
        <v>2016</v>
      </c>
      <c r="G3" s="18">
        <v>2017</v>
      </c>
      <c r="H3" s="18">
        <v>2018</v>
      </c>
      <c r="I3" s="18">
        <v>2019</v>
      </c>
      <c r="J3" s="18">
        <v>2020</v>
      </c>
      <c r="K3" s="284">
        <v>2021</v>
      </c>
      <c r="L3" s="558">
        <v>2022</v>
      </c>
      <c r="M3" s="360">
        <v>2023</v>
      </c>
    </row>
    <row r="4" spans="1:13" ht="15" customHeight="1" thickBot="1" x14ac:dyDescent="0.35">
      <c r="A4" s="370" t="s">
        <v>357</v>
      </c>
      <c r="B4" s="368" t="s">
        <v>359</v>
      </c>
      <c r="C4" s="368" t="s">
        <v>360</v>
      </c>
      <c r="D4" s="368" t="s">
        <v>361</v>
      </c>
      <c r="E4" s="368" t="s">
        <v>362</v>
      </c>
      <c r="F4" s="369">
        <v>16867</v>
      </c>
      <c r="G4" s="369">
        <v>17909</v>
      </c>
      <c r="H4" s="369">
        <v>19172</v>
      </c>
      <c r="I4" s="369">
        <v>20419</v>
      </c>
      <c r="J4" s="369">
        <v>20702</v>
      </c>
      <c r="K4" s="369">
        <v>21650</v>
      </c>
      <c r="L4" s="369">
        <v>23849</v>
      </c>
      <c r="M4" s="369">
        <v>26384</v>
      </c>
    </row>
    <row r="5" spans="1:13" ht="14.5" thickBot="1" x14ac:dyDescent="0.35">
      <c r="A5" s="365" t="s">
        <v>358</v>
      </c>
      <c r="B5" s="366"/>
      <c r="C5" s="366"/>
      <c r="D5" s="366"/>
      <c r="E5" s="366"/>
      <c r="F5" s="367"/>
      <c r="G5" s="367"/>
      <c r="H5" s="367"/>
      <c r="I5" s="367"/>
      <c r="J5" s="367"/>
      <c r="K5" s="367"/>
      <c r="L5" s="367"/>
      <c r="M5" s="371"/>
    </row>
    <row r="6" spans="1:13" ht="14.5" thickBot="1" x14ac:dyDescent="0.35">
      <c r="A6" s="142" t="s">
        <v>550</v>
      </c>
      <c r="B6" s="369" t="s">
        <v>363</v>
      </c>
      <c r="C6" s="369" t="s">
        <v>364</v>
      </c>
      <c r="D6" s="369" t="s">
        <v>365</v>
      </c>
      <c r="E6" s="369" t="s">
        <v>366</v>
      </c>
      <c r="F6" s="369">
        <v>12301</v>
      </c>
      <c r="G6" s="369">
        <v>13001</v>
      </c>
      <c r="H6" s="369">
        <v>13943</v>
      </c>
      <c r="I6" s="369">
        <v>14868</v>
      </c>
      <c r="J6" s="369">
        <v>15290</v>
      </c>
      <c r="K6" s="369">
        <v>16121</v>
      </c>
      <c r="L6" s="369">
        <v>17344</v>
      </c>
      <c r="M6" s="369">
        <v>19138</v>
      </c>
    </row>
    <row r="7" spans="1:13" ht="14.5" thickBot="1" x14ac:dyDescent="0.35">
      <c r="A7" s="142" t="s">
        <v>551</v>
      </c>
      <c r="B7" s="369" t="s">
        <v>367</v>
      </c>
      <c r="C7" s="369" t="s">
        <v>368</v>
      </c>
      <c r="D7" s="369" t="s">
        <v>369</v>
      </c>
      <c r="E7" s="369" t="s">
        <v>370</v>
      </c>
      <c r="F7" s="369">
        <v>4578</v>
      </c>
      <c r="G7" s="369">
        <v>4927</v>
      </c>
      <c r="H7" s="369">
        <v>5246</v>
      </c>
      <c r="I7" s="369">
        <v>5568</v>
      </c>
      <c r="J7" s="369">
        <v>5770</v>
      </c>
      <c r="K7" s="369">
        <v>6058</v>
      </c>
      <c r="L7" s="369">
        <v>6541</v>
      </c>
      <c r="M7" s="369">
        <v>7267</v>
      </c>
    </row>
    <row r="8" spans="1:13" x14ac:dyDescent="0.3">
      <c r="A8" s="3" t="s">
        <v>371</v>
      </c>
    </row>
    <row r="10" spans="1:13" ht="14.5" thickBot="1" x14ac:dyDescent="0.35">
      <c r="A10" s="7" t="s">
        <v>1232</v>
      </c>
    </row>
    <row r="11" spans="1:13" ht="14.5" thickBot="1" x14ac:dyDescent="0.35">
      <c r="A11" s="103" t="s">
        <v>372</v>
      </c>
      <c r="B11" s="18" t="s">
        <v>377</v>
      </c>
      <c r="C11" s="18" t="s">
        <v>378</v>
      </c>
      <c r="D11" s="18" t="s">
        <v>379</v>
      </c>
      <c r="E11" s="18" t="s">
        <v>380</v>
      </c>
      <c r="F11" s="18" t="s">
        <v>381</v>
      </c>
      <c r="G11" s="18" t="s">
        <v>382</v>
      </c>
      <c r="H11" s="18" t="s">
        <v>383</v>
      </c>
      <c r="I11" s="18" t="s">
        <v>384</v>
      </c>
    </row>
    <row r="12" spans="1:13" ht="14.5" thickBot="1" x14ac:dyDescent="0.35">
      <c r="A12" s="28" t="s">
        <v>640</v>
      </c>
      <c r="B12" s="88">
        <v>2710</v>
      </c>
      <c r="C12" s="88">
        <v>2036</v>
      </c>
      <c r="D12" s="88">
        <v>2076</v>
      </c>
      <c r="E12" s="88">
        <v>1983</v>
      </c>
      <c r="F12" s="88">
        <v>2054</v>
      </c>
      <c r="G12" s="88">
        <v>1909</v>
      </c>
      <c r="H12" s="88">
        <v>1753</v>
      </c>
      <c r="I12" s="88">
        <v>2070</v>
      </c>
    </row>
    <row r="13" spans="1:13" ht="14.5" thickBot="1" x14ac:dyDescent="0.35">
      <c r="A13" s="74" t="s">
        <v>641</v>
      </c>
      <c r="B13" s="86">
        <v>1961</v>
      </c>
      <c r="C13" s="86">
        <v>1479</v>
      </c>
      <c r="D13" s="86">
        <v>1506</v>
      </c>
      <c r="E13" s="86">
        <v>1445</v>
      </c>
      <c r="F13" s="86">
        <v>1485</v>
      </c>
      <c r="G13" s="86">
        <v>1384</v>
      </c>
      <c r="H13" s="86">
        <v>1278</v>
      </c>
      <c r="I13" s="86">
        <v>1505</v>
      </c>
    </row>
    <row r="14" spans="1:13" ht="14.5" thickBot="1" x14ac:dyDescent="0.35">
      <c r="A14" s="74" t="s">
        <v>326</v>
      </c>
      <c r="B14" s="86">
        <v>1709</v>
      </c>
      <c r="C14" s="86">
        <v>1280</v>
      </c>
      <c r="D14" s="86">
        <v>1299</v>
      </c>
      <c r="E14" s="86">
        <v>1260</v>
      </c>
      <c r="F14" s="86">
        <v>1282</v>
      </c>
      <c r="G14" s="86">
        <v>1205</v>
      </c>
      <c r="H14" s="86">
        <v>1099</v>
      </c>
      <c r="I14" s="86">
        <v>1296</v>
      </c>
    </row>
    <row r="15" spans="1:13" ht="14.5" thickBot="1" x14ac:dyDescent="0.35">
      <c r="A15" s="74" t="s">
        <v>327</v>
      </c>
      <c r="B15" s="75">
        <v>234</v>
      </c>
      <c r="C15" s="75">
        <v>189</v>
      </c>
      <c r="D15" s="75">
        <v>191</v>
      </c>
      <c r="E15" s="75">
        <v>180</v>
      </c>
      <c r="F15" s="75">
        <v>190</v>
      </c>
      <c r="G15" s="75">
        <v>171</v>
      </c>
      <c r="H15" s="75">
        <v>170</v>
      </c>
      <c r="I15" s="75">
        <v>195</v>
      </c>
    </row>
    <row r="16" spans="1:13" ht="14.5" thickBot="1" x14ac:dyDescent="0.35">
      <c r="A16" s="74" t="s">
        <v>328</v>
      </c>
      <c r="B16" s="75">
        <v>0</v>
      </c>
      <c r="C16" s="75">
        <v>0</v>
      </c>
      <c r="D16" s="75">
        <v>0</v>
      </c>
      <c r="E16" s="75">
        <v>0</v>
      </c>
      <c r="F16" s="75">
        <v>0</v>
      </c>
      <c r="G16" s="75">
        <v>0</v>
      </c>
      <c r="H16" s="75">
        <v>0</v>
      </c>
      <c r="I16" s="75">
        <v>0</v>
      </c>
    </row>
    <row r="17" spans="1:9" ht="14.5" thickBot="1" x14ac:dyDescent="0.35">
      <c r="A17" s="74" t="s">
        <v>385</v>
      </c>
      <c r="B17" s="75">
        <v>5</v>
      </c>
      <c r="C17" s="75">
        <v>3</v>
      </c>
      <c r="D17" s="75">
        <v>3</v>
      </c>
      <c r="E17" s="75">
        <v>3</v>
      </c>
      <c r="F17" s="75">
        <v>4</v>
      </c>
      <c r="G17" s="75">
        <v>4</v>
      </c>
      <c r="H17" s="75">
        <v>4</v>
      </c>
      <c r="I17" s="75">
        <v>5</v>
      </c>
    </row>
    <row r="18" spans="1:9" ht="14.5" thickBot="1" x14ac:dyDescent="0.35">
      <c r="A18" s="74" t="s">
        <v>329</v>
      </c>
      <c r="B18" s="75">
        <v>8</v>
      </c>
      <c r="C18" s="75">
        <v>5</v>
      </c>
      <c r="D18" s="75">
        <v>10</v>
      </c>
      <c r="E18" s="75">
        <v>1</v>
      </c>
      <c r="F18" s="75">
        <v>8</v>
      </c>
      <c r="G18" s="75">
        <v>2</v>
      </c>
      <c r="H18" s="75">
        <v>4</v>
      </c>
      <c r="I18" s="75">
        <v>5</v>
      </c>
    </row>
    <row r="19" spans="1:9" ht="14.5" thickBot="1" x14ac:dyDescent="0.35">
      <c r="A19" s="74" t="s">
        <v>330</v>
      </c>
      <c r="B19" s="75">
        <v>5</v>
      </c>
      <c r="C19" s="75">
        <v>2</v>
      </c>
      <c r="D19" s="75">
        <v>3</v>
      </c>
      <c r="E19" s="75">
        <v>1</v>
      </c>
      <c r="F19" s="75">
        <v>2</v>
      </c>
      <c r="G19" s="75">
        <v>2</v>
      </c>
      <c r="H19" s="75">
        <v>0</v>
      </c>
      <c r="I19" s="75">
        <v>4</v>
      </c>
    </row>
    <row r="20" spans="1:9" ht="14.5" thickBot="1" x14ac:dyDescent="0.35">
      <c r="A20" s="74" t="s">
        <v>331</v>
      </c>
      <c r="B20" s="75">
        <v>0</v>
      </c>
      <c r="C20" s="75">
        <v>0</v>
      </c>
      <c r="D20" s="75">
        <v>0</v>
      </c>
      <c r="E20" s="75">
        <v>0</v>
      </c>
      <c r="F20" s="75">
        <v>0</v>
      </c>
      <c r="G20" s="75">
        <v>0</v>
      </c>
      <c r="H20" s="75">
        <v>0</v>
      </c>
      <c r="I20" s="75">
        <v>0</v>
      </c>
    </row>
    <row r="21" spans="1:9" ht="14.5" thickBot="1" x14ac:dyDescent="0.35">
      <c r="A21" s="74" t="s">
        <v>642</v>
      </c>
      <c r="B21" s="75">
        <v>750</v>
      </c>
      <c r="C21" s="75">
        <v>564</v>
      </c>
      <c r="D21" s="75">
        <v>570</v>
      </c>
      <c r="E21" s="75">
        <v>539</v>
      </c>
      <c r="F21" s="75">
        <v>571</v>
      </c>
      <c r="G21" s="75">
        <v>526</v>
      </c>
      <c r="H21" s="75">
        <v>478</v>
      </c>
      <c r="I21" s="75">
        <v>566</v>
      </c>
    </row>
    <row r="22" spans="1:9" ht="14.5" thickBot="1" x14ac:dyDescent="0.35">
      <c r="A22" s="74" t="s">
        <v>373</v>
      </c>
      <c r="B22" s="75">
        <v>673</v>
      </c>
      <c r="C22" s="75">
        <v>508</v>
      </c>
      <c r="D22" s="75">
        <v>519</v>
      </c>
      <c r="E22" s="75">
        <v>496</v>
      </c>
      <c r="F22" s="75">
        <v>513</v>
      </c>
      <c r="G22" s="75">
        <v>477</v>
      </c>
      <c r="H22" s="75">
        <v>440</v>
      </c>
      <c r="I22" s="75">
        <v>519</v>
      </c>
    </row>
    <row r="23" spans="1:9" ht="14.5" thickBot="1" x14ac:dyDescent="0.35">
      <c r="A23" s="74" t="s">
        <v>374</v>
      </c>
      <c r="B23" s="75">
        <v>17</v>
      </c>
      <c r="C23" s="75">
        <v>11</v>
      </c>
      <c r="D23" s="75">
        <v>8</v>
      </c>
      <c r="E23" s="75">
        <v>9</v>
      </c>
      <c r="F23" s="75">
        <v>12</v>
      </c>
      <c r="G23" s="75">
        <v>11</v>
      </c>
      <c r="H23" s="75">
        <v>9</v>
      </c>
      <c r="I23" s="75">
        <v>11</v>
      </c>
    </row>
    <row r="24" spans="1:9" ht="14.5" thickBot="1" x14ac:dyDescent="0.35">
      <c r="A24" s="74" t="s">
        <v>332</v>
      </c>
      <c r="B24" s="75">
        <v>27</v>
      </c>
      <c r="C24" s="75">
        <v>23</v>
      </c>
      <c r="D24" s="75">
        <v>22</v>
      </c>
      <c r="E24" s="75">
        <v>20</v>
      </c>
      <c r="F24" s="75">
        <v>26</v>
      </c>
      <c r="G24" s="75">
        <v>20</v>
      </c>
      <c r="H24" s="75">
        <v>16</v>
      </c>
      <c r="I24" s="75">
        <v>20</v>
      </c>
    </row>
    <row r="25" spans="1:9" ht="14.5" thickBot="1" x14ac:dyDescent="0.35">
      <c r="A25" s="74" t="s">
        <v>375</v>
      </c>
      <c r="B25" s="75" t="s">
        <v>57</v>
      </c>
      <c r="C25" s="75">
        <v>0</v>
      </c>
      <c r="D25" s="75">
        <v>0</v>
      </c>
      <c r="E25" s="75">
        <v>0</v>
      </c>
      <c r="F25" s="75">
        <v>0</v>
      </c>
      <c r="G25" s="75">
        <v>0</v>
      </c>
      <c r="H25" s="75">
        <v>0</v>
      </c>
      <c r="I25" s="75" t="s">
        <v>57</v>
      </c>
    </row>
    <row r="26" spans="1:9" ht="14.5" thickBot="1" x14ac:dyDescent="0.35">
      <c r="A26" s="74" t="s">
        <v>333</v>
      </c>
      <c r="B26" s="75">
        <v>22</v>
      </c>
      <c r="C26" s="75">
        <v>17</v>
      </c>
      <c r="D26" s="75">
        <v>16</v>
      </c>
      <c r="E26" s="75">
        <v>12</v>
      </c>
      <c r="F26" s="75">
        <v>14</v>
      </c>
      <c r="G26" s="75">
        <v>15</v>
      </c>
      <c r="H26" s="75">
        <v>10</v>
      </c>
      <c r="I26" s="75">
        <v>12</v>
      </c>
    </row>
    <row r="27" spans="1:9" ht="14.5" thickBot="1" x14ac:dyDescent="0.35">
      <c r="A27" s="74" t="s">
        <v>334</v>
      </c>
      <c r="B27" s="75">
        <v>7</v>
      </c>
      <c r="C27" s="75">
        <v>2</v>
      </c>
      <c r="D27" s="75">
        <v>2</v>
      </c>
      <c r="E27" s="75">
        <v>2</v>
      </c>
      <c r="F27" s="75">
        <v>3</v>
      </c>
      <c r="G27" s="75">
        <v>2</v>
      </c>
      <c r="H27" s="75">
        <v>2</v>
      </c>
      <c r="I27" s="75">
        <v>2</v>
      </c>
    </row>
    <row r="28" spans="1:9" ht="14.5" thickBot="1" x14ac:dyDescent="0.35">
      <c r="A28" s="74" t="s">
        <v>335</v>
      </c>
      <c r="B28" s="75">
        <v>0</v>
      </c>
      <c r="C28" s="75">
        <v>0</v>
      </c>
      <c r="D28" s="75">
        <v>0</v>
      </c>
      <c r="E28" s="75">
        <v>0</v>
      </c>
      <c r="F28" s="75">
        <v>0</v>
      </c>
      <c r="G28" s="75">
        <v>0</v>
      </c>
      <c r="H28" s="75">
        <v>0</v>
      </c>
      <c r="I28" s="75">
        <v>0</v>
      </c>
    </row>
    <row r="29" spans="1:9" ht="14.5" thickBot="1" x14ac:dyDescent="0.35">
      <c r="A29" s="74" t="s">
        <v>336</v>
      </c>
      <c r="B29" s="75">
        <v>4</v>
      </c>
      <c r="C29" s="75">
        <v>4</v>
      </c>
      <c r="D29" s="75">
        <v>3</v>
      </c>
      <c r="E29" s="75">
        <v>1</v>
      </c>
      <c r="F29" s="75">
        <v>3</v>
      </c>
      <c r="G29" s="75">
        <v>2</v>
      </c>
      <c r="H29" s="75">
        <v>1</v>
      </c>
      <c r="I29" s="75">
        <v>2</v>
      </c>
    </row>
    <row r="30" spans="1:9" ht="14.5" thickBot="1" x14ac:dyDescent="0.35">
      <c r="A30" s="74" t="s">
        <v>376</v>
      </c>
      <c r="B30" s="75">
        <v>-1</v>
      </c>
      <c r="C30" s="75">
        <v>-7</v>
      </c>
      <c r="D30" s="75">
        <v>-1</v>
      </c>
      <c r="E30" s="75">
        <v>-2</v>
      </c>
      <c r="F30" s="75">
        <v>-2</v>
      </c>
      <c r="G30" s="75">
        <v>-1</v>
      </c>
      <c r="H30" s="143" t="s">
        <v>701</v>
      </c>
      <c r="I30" s="143" t="s">
        <v>702</v>
      </c>
    </row>
    <row r="31" spans="1:9" x14ac:dyDescent="0.3">
      <c r="A31" s="3" t="s">
        <v>371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9"/>
  <sheetViews>
    <sheetView zoomScale="110" zoomScaleNormal="110" workbookViewId="0">
      <selection activeCell="M31" sqref="M31"/>
    </sheetView>
  </sheetViews>
  <sheetFormatPr defaultColWidth="9.1796875" defaultRowHeight="14" x14ac:dyDescent="0.3"/>
  <cols>
    <col min="1" max="1" width="5" style="356" customWidth="1"/>
    <col min="2" max="16384" width="9.1796875" style="1"/>
  </cols>
  <sheetData>
    <row r="1" spans="2:8" ht="14.5" thickBot="1" x14ac:dyDescent="0.35">
      <c r="B1" s="7" t="s">
        <v>1100</v>
      </c>
    </row>
    <row r="2" spans="2:8" ht="14.5" thickBot="1" x14ac:dyDescent="0.35">
      <c r="B2" s="640" t="s">
        <v>0</v>
      </c>
      <c r="C2" s="604" t="s">
        <v>902</v>
      </c>
      <c r="D2" s="605"/>
      <c r="E2" s="631" t="s">
        <v>903</v>
      </c>
      <c r="F2" s="633"/>
      <c r="G2" s="631" t="s">
        <v>904</v>
      </c>
      <c r="H2" s="633"/>
    </row>
    <row r="3" spans="2:8" ht="42.5" thickBot="1" x14ac:dyDescent="0.35">
      <c r="B3" s="641"/>
      <c r="C3" s="451" t="s">
        <v>607</v>
      </c>
      <c r="D3" s="451" t="s">
        <v>608</v>
      </c>
      <c r="E3" s="451" t="s">
        <v>607</v>
      </c>
      <c r="F3" s="451" t="s">
        <v>608</v>
      </c>
      <c r="G3" s="451" t="s">
        <v>607</v>
      </c>
      <c r="H3" s="451" t="s">
        <v>608</v>
      </c>
    </row>
    <row r="4" spans="2:8" ht="14.5" thickBot="1" x14ac:dyDescent="0.35">
      <c r="B4" s="467">
        <v>2020</v>
      </c>
      <c r="C4" s="98">
        <v>2540</v>
      </c>
      <c r="D4" s="98">
        <v>1170</v>
      </c>
      <c r="E4" s="21">
        <v>661</v>
      </c>
      <c r="F4" s="21">
        <v>144</v>
      </c>
      <c r="G4" s="21">
        <v>661</v>
      </c>
      <c r="H4" s="21">
        <v>144</v>
      </c>
    </row>
    <row r="5" spans="2:8" ht="14.5" thickBot="1" x14ac:dyDescent="0.35">
      <c r="B5" s="467">
        <v>2021</v>
      </c>
      <c r="C5" s="98">
        <v>3840</v>
      </c>
      <c r="D5" s="98">
        <v>1510</v>
      </c>
      <c r="E5" s="98">
        <v>2177</v>
      </c>
      <c r="F5" s="21">
        <v>641</v>
      </c>
      <c r="G5" s="98">
        <v>2157</v>
      </c>
      <c r="H5" s="21">
        <v>606</v>
      </c>
    </row>
    <row r="6" spans="2:8" ht="14.5" thickBot="1" x14ac:dyDescent="0.35">
      <c r="B6" s="468">
        <v>2022</v>
      </c>
      <c r="C6" s="469">
        <v>3600</v>
      </c>
      <c r="D6" s="469">
        <v>2240</v>
      </c>
      <c r="E6" s="469">
        <v>2000</v>
      </c>
      <c r="F6" s="469">
        <v>1493</v>
      </c>
      <c r="G6" s="469">
        <v>1997</v>
      </c>
      <c r="H6" s="469">
        <v>1474</v>
      </c>
    </row>
    <row r="7" spans="2:8" ht="14.5" thickBot="1" x14ac:dyDescent="0.35">
      <c r="B7" s="467">
        <v>2023</v>
      </c>
      <c r="C7" s="98">
        <v>3220</v>
      </c>
      <c r="D7" s="98">
        <v>3040</v>
      </c>
      <c r="E7" s="98">
        <v>2000</v>
      </c>
      <c r="F7" s="98">
        <v>2070</v>
      </c>
      <c r="G7" s="98">
        <v>1997</v>
      </c>
      <c r="H7" s="98">
        <v>1963</v>
      </c>
    </row>
    <row r="8" spans="2:8" ht="14.5" thickBot="1" x14ac:dyDescent="0.35">
      <c r="B8" s="467">
        <v>2024</v>
      </c>
      <c r="C8" s="470">
        <v>2420</v>
      </c>
      <c r="D8" s="470">
        <v>5040</v>
      </c>
      <c r="E8" s="470">
        <v>1554</v>
      </c>
      <c r="F8" s="470">
        <v>2881</v>
      </c>
      <c r="G8" s="470">
        <v>1551</v>
      </c>
      <c r="H8" s="470">
        <v>2811</v>
      </c>
    </row>
    <row r="9" spans="2:8" x14ac:dyDescent="0.3">
      <c r="B9" s="3" t="s">
        <v>479</v>
      </c>
    </row>
  </sheetData>
  <mergeCells count="4">
    <mergeCell ref="B2:B3"/>
    <mergeCell ref="C2:D2"/>
    <mergeCell ref="E2:F2"/>
    <mergeCell ref="G2:H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5E86"/>
  </sheetPr>
  <dimension ref="A2:T261"/>
  <sheetViews>
    <sheetView zoomScaleNormal="100" workbookViewId="0"/>
  </sheetViews>
  <sheetFormatPr defaultColWidth="9.1796875" defaultRowHeight="14" x14ac:dyDescent="0.3"/>
  <cols>
    <col min="1" max="1" width="6.36328125" style="356" customWidth="1"/>
    <col min="2" max="2" width="40.54296875" style="1" customWidth="1"/>
    <col min="3" max="3" width="32.1796875" style="1" customWidth="1"/>
    <col min="4" max="4" width="12" style="1" customWidth="1"/>
    <col min="5" max="5" width="18" style="1" customWidth="1"/>
    <col min="6" max="6" width="18.81640625" style="1" customWidth="1"/>
    <col min="7" max="7" width="12.7265625" style="1" customWidth="1"/>
    <col min="8" max="8" width="12.1796875" style="1" customWidth="1"/>
    <col min="9" max="9" width="13.26953125" style="1" customWidth="1"/>
    <col min="10" max="10" width="11.1796875" style="1" customWidth="1"/>
    <col min="11" max="11" width="16" style="1" customWidth="1"/>
    <col min="12" max="12" width="11.7265625" style="1" customWidth="1"/>
    <col min="13" max="13" width="9.1796875" style="1" customWidth="1"/>
    <col min="14" max="14" width="17.81640625" style="1" customWidth="1"/>
    <col min="15" max="15" width="14.54296875" style="1" customWidth="1"/>
    <col min="16" max="16" width="10.1796875" style="1" customWidth="1"/>
    <col min="17" max="17" width="23.7265625" style="1" bestFit="1" customWidth="1"/>
    <col min="18" max="20" width="7.7265625" style="1" bestFit="1" customWidth="1"/>
    <col min="21" max="21" width="7" style="1" bestFit="1" customWidth="1"/>
    <col min="22" max="23" width="6" style="1" bestFit="1" customWidth="1"/>
    <col min="24" max="16384" width="9.1796875" style="1"/>
  </cols>
  <sheetData>
    <row r="2" spans="2:17" ht="14.5" thickBot="1" x14ac:dyDescent="0.35">
      <c r="B2" s="547" t="s">
        <v>1162</v>
      </c>
      <c r="Q2" s="12">
        <v>2018</v>
      </c>
    </row>
    <row r="3" spans="2:17" ht="14.5" thickBot="1" x14ac:dyDescent="0.35">
      <c r="B3" s="640" t="s">
        <v>22</v>
      </c>
      <c r="C3" s="604" t="s">
        <v>387</v>
      </c>
      <c r="D3" s="666"/>
      <c r="E3" s="605"/>
      <c r="F3" s="604" t="s">
        <v>941</v>
      </c>
      <c r="G3" s="666"/>
      <c r="H3" s="605"/>
      <c r="L3" s="12"/>
    </row>
    <row r="4" spans="2:17" ht="14.5" thickBot="1" x14ac:dyDescent="0.35">
      <c r="B4" s="641"/>
      <c r="C4" s="27" t="s">
        <v>8</v>
      </c>
      <c r="D4" s="27" t="s">
        <v>9</v>
      </c>
      <c r="E4" s="27" t="s">
        <v>10</v>
      </c>
      <c r="F4" s="27" t="s">
        <v>8</v>
      </c>
      <c r="G4" s="27" t="s">
        <v>9</v>
      </c>
      <c r="H4" s="27" t="s">
        <v>10</v>
      </c>
      <c r="L4" s="12"/>
    </row>
    <row r="5" spans="2:17" ht="14.5" thickBot="1" x14ac:dyDescent="0.35">
      <c r="B5" s="87" t="s">
        <v>609</v>
      </c>
      <c r="C5" s="372">
        <v>2768.5</v>
      </c>
      <c r="D5" s="372">
        <v>1468.2</v>
      </c>
      <c r="E5" s="372">
        <v>1300.3</v>
      </c>
      <c r="F5" s="372">
        <v>99.9</v>
      </c>
      <c r="G5" s="372">
        <v>100.1</v>
      </c>
      <c r="H5" s="372">
        <v>99.6</v>
      </c>
      <c r="L5" s="12"/>
    </row>
    <row r="6" spans="2:17" ht="14.5" thickBot="1" x14ac:dyDescent="0.35">
      <c r="B6" s="672" t="s">
        <v>388</v>
      </c>
      <c r="C6" s="673"/>
      <c r="D6" s="673"/>
      <c r="E6" s="673"/>
      <c r="F6" s="673"/>
      <c r="G6" s="673"/>
      <c r="H6" s="674"/>
      <c r="L6" s="12"/>
    </row>
    <row r="7" spans="2:17" ht="14.5" thickBot="1" x14ac:dyDescent="0.35">
      <c r="B7" s="288" t="s">
        <v>652</v>
      </c>
      <c r="C7" s="21">
        <v>17.5</v>
      </c>
      <c r="D7" s="21">
        <v>11.1</v>
      </c>
      <c r="E7" s="21">
        <v>6.4</v>
      </c>
      <c r="F7" s="31">
        <v>127.7</v>
      </c>
      <c r="G7" s="31">
        <v>124.7</v>
      </c>
      <c r="H7" s="31">
        <v>133.30000000000001</v>
      </c>
      <c r="L7" s="12"/>
    </row>
    <row r="8" spans="2:17" ht="14.5" thickBot="1" x14ac:dyDescent="0.35">
      <c r="B8" s="288" t="s">
        <v>653</v>
      </c>
      <c r="C8" s="21">
        <v>124.9</v>
      </c>
      <c r="D8" s="21">
        <v>76.3</v>
      </c>
      <c r="E8" s="21">
        <v>48.6</v>
      </c>
      <c r="F8" s="31">
        <v>96.9</v>
      </c>
      <c r="G8" s="31">
        <v>96.6</v>
      </c>
      <c r="H8" s="31">
        <v>97.6</v>
      </c>
      <c r="L8" s="12"/>
    </row>
    <row r="9" spans="2:17" ht="14.5" thickBot="1" x14ac:dyDescent="0.35">
      <c r="B9" s="288" t="s">
        <v>654</v>
      </c>
      <c r="C9" s="21">
        <v>253.5</v>
      </c>
      <c r="D9" s="21">
        <v>138.4</v>
      </c>
      <c r="E9" s="21">
        <v>115.1</v>
      </c>
      <c r="F9" s="31">
        <v>95.8</v>
      </c>
      <c r="G9" s="31">
        <v>95.3</v>
      </c>
      <c r="H9" s="31">
        <v>96.3</v>
      </c>
      <c r="L9" s="12"/>
    </row>
    <row r="10" spans="2:17" ht="14.5" thickBot="1" x14ac:dyDescent="0.35">
      <c r="B10" s="288" t="s">
        <v>655</v>
      </c>
      <c r="C10" s="21">
        <v>334</v>
      </c>
      <c r="D10" s="21">
        <v>181.8</v>
      </c>
      <c r="E10" s="21">
        <v>152.19999999999999</v>
      </c>
      <c r="F10" s="31">
        <v>99.1</v>
      </c>
      <c r="G10" s="31">
        <v>99</v>
      </c>
      <c r="H10" s="31">
        <v>99.2</v>
      </c>
      <c r="L10" s="12"/>
    </row>
    <row r="11" spans="2:17" ht="14.5" thickBot="1" x14ac:dyDescent="0.35">
      <c r="B11" s="288" t="s">
        <v>656</v>
      </c>
      <c r="C11" s="21">
        <v>373.8</v>
      </c>
      <c r="D11" s="21">
        <v>200.9</v>
      </c>
      <c r="E11" s="21">
        <v>172.9</v>
      </c>
      <c r="F11" s="31">
        <v>98.8</v>
      </c>
      <c r="G11" s="31">
        <v>99.1</v>
      </c>
      <c r="H11" s="31">
        <v>98.5</v>
      </c>
      <c r="L11" s="12"/>
    </row>
    <row r="12" spans="2:17" ht="14.5" thickBot="1" x14ac:dyDescent="0.35">
      <c r="B12" s="288" t="s">
        <v>657</v>
      </c>
      <c r="C12" s="21">
        <v>397.9</v>
      </c>
      <c r="D12" s="21">
        <v>210.5</v>
      </c>
      <c r="E12" s="21">
        <v>187.4</v>
      </c>
      <c r="F12" s="31">
        <v>98.3</v>
      </c>
      <c r="G12" s="31">
        <v>99</v>
      </c>
      <c r="H12" s="31">
        <v>97.6</v>
      </c>
      <c r="L12" s="12"/>
    </row>
    <row r="13" spans="2:17" ht="14.5" thickBot="1" x14ac:dyDescent="0.35">
      <c r="B13" s="288" t="s">
        <v>658</v>
      </c>
      <c r="C13" s="21">
        <v>413.4</v>
      </c>
      <c r="D13" s="21">
        <v>215.2</v>
      </c>
      <c r="E13" s="21">
        <v>198.2</v>
      </c>
      <c r="F13" s="31">
        <v>102.4</v>
      </c>
      <c r="G13" s="31">
        <v>103.9</v>
      </c>
      <c r="H13" s="31">
        <v>100.7</v>
      </c>
      <c r="L13" s="12"/>
    </row>
    <row r="14" spans="2:17" ht="14.5" thickBot="1" x14ac:dyDescent="0.35">
      <c r="B14" s="288" t="s">
        <v>659</v>
      </c>
      <c r="C14" s="21">
        <v>333.2</v>
      </c>
      <c r="D14" s="21">
        <v>170.2</v>
      </c>
      <c r="E14" s="21">
        <v>163</v>
      </c>
      <c r="F14" s="31">
        <v>105.4</v>
      </c>
      <c r="G14" s="31">
        <v>106.1</v>
      </c>
      <c r="H14" s="31">
        <v>104.8</v>
      </c>
      <c r="L14" s="12"/>
    </row>
    <row r="15" spans="2:17" ht="14.5" thickBot="1" x14ac:dyDescent="0.35">
      <c r="B15" s="288" t="s">
        <v>660</v>
      </c>
      <c r="C15" s="21">
        <v>283.3</v>
      </c>
      <c r="D15" s="21">
        <v>142.5</v>
      </c>
      <c r="E15" s="21">
        <v>140.80000000000001</v>
      </c>
      <c r="F15" s="31">
        <v>95.6</v>
      </c>
      <c r="G15" s="31">
        <v>98.3</v>
      </c>
      <c r="H15" s="31">
        <v>93</v>
      </c>
      <c r="L15" s="12"/>
    </row>
    <row r="16" spans="2:17" ht="14.5" thickBot="1" x14ac:dyDescent="0.35">
      <c r="B16" s="288" t="s">
        <v>661</v>
      </c>
      <c r="C16" s="21">
        <v>178.5</v>
      </c>
      <c r="D16" s="21">
        <v>91.2</v>
      </c>
      <c r="E16" s="21">
        <v>87.3</v>
      </c>
      <c r="F16" s="31">
        <v>100.3</v>
      </c>
      <c r="G16" s="31">
        <v>96.1</v>
      </c>
      <c r="H16" s="31">
        <v>105.2</v>
      </c>
      <c r="L16" s="12"/>
    </row>
    <row r="17" spans="2:17" ht="14.5" thickBot="1" x14ac:dyDescent="0.35">
      <c r="B17" s="288" t="s">
        <v>662</v>
      </c>
      <c r="C17" s="21">
        <v>58.5</v>
      </c>
      <c r="D17" s="21">
        <v>30.2</v>
      </c>
      <c r="E17" s="21">
        <v>28.3</v>
      </c>
      <c r="F17" s="31">
        <v>115.8</v>
      </c>
      <c r="G17" s="31">
        <v>110.6</v>
      </c>
      <c r="H17" s="31">
        <v>122.5</v>
      </c>
      <c r="L17" s="12"/>
    </row>
    <row r="18" spans="2:17" ht="14.5" thickBot="1" x14ac:dyDescent="0.35">
      <c r="B18" s="497" t="s">
        <v>389</v>
      </c>
      <c r="C18" s="498"/>
      <c r="D18" s="498"/>
      <c r="E18" s="498"/>
      <c r="F18" s="498"/>
      <c r="G18" s="498"/>
      <c r="H18" s="499"/>
      <c r="L18" s="12"/>
    </row>
    <row r="19" spans="2:17" ht="14.5" thickBot="1" x14ac:dyDescent="0.35">
      <c r="B19" s="288" t="s">
        <v>483</v>
      </c>
      <c r="C19" s="21">
        <v>122.9</v>
      </c>
      <c r="D19" s="21">
        <v>69.2</v>
      </c>
      <c r="E19" s="21">
        <v>53.7</v>
      </c>
      <c r="F19" s="31">
        <v>104.4</v>
      </c>
      <c r="G19" s="31">
        <v>103.3</v>
      </c>
      <c r="H19" s="31">
        <v>105.9</v>
      </c>
      <c r="L19" s="12"/>
    </row>
    <row r="20" spans="2:17" ht="14.5" thickBot="1" x14ac:dyDescent="0.35">
      <c r="B20" s="288" t="s">
        <v>484</v>
      </c>
      <c r="C20" s="21">
        <v>552.29999999999995</v>
      </c>
      <c r="D20" s="21">
        <v>360.3</v>
      </c>
      <c r="E20" s="21">
        <v>192</v>
      </c>
      <c r="F20" s="31">
        <v>94</v>
      </c>
      <c r="G20" s="31">
        <v>94.4</v>
      </c>
      <c r="H20" s="31">
        <v>93.3</v>
      </c>
      <c r="L20" s="12"/>
    </row>
    <row r="21" spans="2:17" ht="14.5" thickBot="1" x14ac:dyDescent="0.35">
      <c r="B21" s="288" t="s">
        <v>485</v>
      </c>
      <c r="C21" s="289">
        <v>1256</v>
      </c>
      <c r="D21" s="21">
        <v>678.6</v>
      </c>
      <c r="E21" s="21">
        <v>577.4</v>
      </c>
      <c r="F21" s="31">
        <v>102.4</v>
      </c>
      <c r="G21" s="31">
        <v>104.3</v>
      </c>
      <c r="H21" s="31">
        <v>100.2</v>
      </c>
      <c r="L21" s="12"/>
    </row>
    <row r="22" spans="2:17" ht="14.5" thickBot="1" x14ac:dyDescent="0.35">
      <c r="B22" s="16" t="s">
        <v>228</v>
      </c>
      <c r="C22" s="21">
        <v>837.3</v>
      </c>
      <c r="D22" s="21">
        <v>360.1</v>
      </c>
      <c r="E22" s="21">
        <v>477.2</v>
      </c>
      <c r="F22" s="31">
        <v>99.7</v>
      </c>
      <c r="G22" s="31">
        <v>98.1</v>
      </c>
      <c r="H22" s="31">
        <v>101</v>
      </c>
      <c r="L22" s="12"/>
    </row>
    <row r="23" spans="2:17" x14ac:dyDescent="0.3">
      <c r="B23" s="9" t="s">
        <v>21</v>
      </c>
      <c r="Q23" s="12"/>
    </row>
    <row r="24" spans="2:17" x14ac:dyDescent="0.3">
      <c r="B24" s="7"/>
      <c r="Q24" s="12"/>
    </row>
    <row r="25" spans="2:17" x14ac:dyDescent="0.3">
      <c r="B25" s="7"/>
      <c r="G25" s="7"/>
    </row>
    <row r="26" spans="2:17" x14ac:dyDescent="0.3">
      <c r="B26" s="290" t="s">
        <v>1163</v>
      </c>
      <c r="G26" s="225"/>
      <c r="H26" s="225"/>
    </row>
    <row r="27" spans="2:17" x14ac:dyDescent="0.3">
      <c r="B27" s="170" t="s">
        <v>22</v>
      </c>
      <c r="C27" s="170" t="s">
        <v>8</v>
      </c>
      <c r="D27" s="170" t="s">
        <v>9</v>
      </c>
      <c r="E27" s="170" t="s">
        <v>10</v>
      </c>
      <c r="G27" s="226"/>
      <c r="H27" s="227"/>
    </row>
    <row r="28" spans="2:17" x14ac:dyDescent="0.3">
      <c r="B28" s="287" t="s">
        <v>647</v>
      </c>
      <c r="C28" s="258">
        <v>58.5</v>
      </c>
      <c r="D28" s="258">
        <v>64.2</v>
      </c>
      <c r="E28" s="258">
        <v>53</v>
      </c>
      <c r="G28" s="226"/>
      <c r="H28" s="227"/>
    </row>
    <row r="29" spans="2:17" x14ac:dyDescent="0.3">
      <c r="B29" s="287" t="s">
        <v>388</v>
      </c>
      <c r="C29" s="287"/>
      <c r="D29" s="287"/>
      <c r="E29" s="287"/>
      <c r="G29" s="226"/>
      <c r="H29" s="227"/>
    </row>
    <row r="30" spans="2:17" x14ac:dyDescent="0.3">
      <c r="B30" s="287" t="s">
        <v>648</v>
      </c>
      <c r="C30" s="171">
        <v>78.099999999999994</v>
      </c>
      <c r="D30" s="171">
        <v>82.5</v>
      </c>
      <c r="E30" s="171">
        <v>73.599999999999994</v>
      </c>
      <c r="G30" s="226"/>
      <c r="H30" s="227"/>
    </row>
    <row r="31" spans="2:17" x14ac:dyDescent="0.3">
      <c r="B31" s="287" t="s">
        <v>649</v>
      </c>
      <c r="C31" s="171">
        <v>72.400000000000006</v>
      </c>
      <c r="D31" s="171">
        <v>76.5</v>
      </c>
      <c r="E31" s="171">
        <v>68.3</v>
      </c>
      <c r="G31" s="228"/>
      <c r="H31" s="223"/>
    </row>
    <row r="32" spans="2:17" x14ac:dyDescent="0.3">
      <c r="B32" s="287" t="s">
        <v>650</v>
      </c>
      <c r="C32" s="171">
        <v>21.8</v>
      </c>
      <c r="D32" s="171">
        <v>26.1</v>
      </c>
      <c r="E32" s="171">
        <v>17.3</v>
      </c>
      <c r="G32" s="228"/>
      <c r="H32" s="223"/>
    </row>
    <row r="33" spans="2:10" x14ac:dyDescent="0.3">
      <c r="B33" s="287" t="s">
        <v>651</v>
      </c>
      <c r="C33" s="171">
        <v>73.3</v>
      </c>
      <c r="D33" s="171">
        <v>76.3</v>
      </c>
      <c r="E33" s="171">
        <v>70.400000000000006</v>
      </c>
      <c r="G33" s="228"/>
      <c r="H33" s="223"/>
    </row>
    <row r="34" spans="2:10" x14ac:dyDescent="0.3">
      <c r="B34" s="35" t="s">
        <v>652</v>
      </c>
      <c r="C34" s="172">
        <v>3.2</v>
      </c>
      <c r="D34" s="172">
        <v>3.9</v>
      </c>
      <c r="E34" s="172">
        <v>2.5</v>
      </c>
      <c r="G34" s="228"/>
      <c r="H34" s="223"/>
    </row>
    <row r="35" spans="2:10" x14ac:dyDescent="0.3">
      <c r="B35" s="35" t="s">
        <v>653</v>
      </c>
      <c r="C35" s="172">
        <v>41</v>
      </c>
      <c r="D35" s="172">
        <v>49.1</v>
      </c>
      <c r="E35" s="172">
        <v>32.5</v>
      </c>
      <c r="G35" s="228"/>
      <c r="H35" s="223"/>
    </row>
    <row r="36" spans="2:10" x14ac:dyDescent="0.3">
      <c r="B36" s="35" t="s">
        <v>654</v>
      </c>
      <c r="C36" s="172">
        <v>79.400000000000006</v>
      </c>
      <c r="D36" s="172">
        <v>85.3</v>
      </c>
      <c r="E36" s="172">
        <v>73.400000000000006</v>
      </c>
      <c r="G36" s="228"/>
      <c r="H36" s="223"/>
    </row>
    <row r="37" spans="2:10" x14ac:dyDescent="0.3">
      <c r="B37" s="35" t="s">
        <v>655</v>
      </c>
      <c r="C37" s="172">
        <v>83.5</v>
      </c>
      <c r="D37" s="172">
        <v>89.6</v>
      </c>
      <c r="E37" s="172">
        <v>77</v>
      </c>
      <c r="G37" s="228"/>
      <c r="H37" s="223"/>
    </row>
    <row r="38" spans="2:10" x14ac:dyDescent="0.3">
      <c r="B38" s="35" t="s">
        <v>656</v>
      </c>
      <c r="C38" s="172">
        <v>86</v>
      </c>
      <c r="D38" s="172">
        <v>91.7</v>
      </c>
      <c r="E38" s="172">
        <v>80</v>
      </c>
      <c r="G38" s="228"/>
      <c r="H38" s="223"/>
    </row>
    <row r="39" spans="2:10" x14ac:dyDescent="0.3">
      <c r="B39" s="35" t="s">
        <v>657</v>
      </c>
      <c r="C39" s="172">
        <v>87.7</v>
      </c>
      <c r="D39" s="172">
        <v>91.5</v>
      </c>
      <c r="E39" s="172">
        <v>83.7</v>
      </c>
      <c r="G39" s="228"/>
      <c r="H39" s="223"/>
    </row>
    <row r="40" spans="2:10" x14ac:dyDescent="0.3">
      <c r="B40" s="35" t="s">
        <v>658</v>
      </c>
      <c r="C40" s="172">
        <v>89.1</v>
      </c>
      <c r="D40" s="172">
        <v>91</v>
      </c>
      <c r="E40" s="172">
        <v>87.2</v>
      </c>
      <c r="G40" s="228"/>
      <c r="H40" s="223"/>
    </row>
    <row r="41" spans="2:10" x14ac:dyDescent="0.3">
      <c r="B41" s="35" t="s">
        <v>659</v>
      </c>
      <c r="C41" s="172">
        <v>86.5</v>
      </c>
      <c r="D41" s="172">
        <v>88.4</v>
      </c>
      <c r="E41" s="172">
        <v>84.6</v>
      </c>
      <c r="G41" s="228"/>
      <c r="H41" s="223"/>
    </row>
    <row r="42" spans="2:10" x14ac:dyDescent="0.3">
      <c r="B42" s="35" t="s">
        <v>660</v>
      </c>
      <c r="C42" s="172">
        <v>80</v>
      </c>
      <c r="D42" s="172">
        <v>82.5</v>
      </c>
      <c r="E42" s="172">
        <v>77.599999999999994</v>
      </c>
      <c r="G42" s="222"/>
      <c r="H42" s="223"/>
    </row>
    <row r="43" spans="2:10" x14ac:dyDescent="0.3">
      <c r="B43" s="35" t="s">
        <v>661</v>
      </c>
      <c r="C43" s="172">
        <v>51.9</v>
      </c>
      <c r="D43" s="172">
        <v>55.7</v>
      </c>
      <c r="E43" s="172">
        <v>48.5</v>
      </c>
      <c r="G43" s="222"/>
      <c r="H43" s="223"/>
    </row>
    <row r="44" spans="2:10" x14ac:dyDescent="0.3">
      <c r="B44" s="35" t="s">
        <v>662</v>
      </c>
      <c r="C44" s="172">
        <v>6.2</v>
      </c>
      <c r="D44" s="172">
        <v>7.8</v>
      </c>
      <c r="E44" s="172">
        <v>5</v>
      </c>
      <c r="G44" s="222"/>
      <c r="H44" s="223"/>
    </row>
    <row r="45" spans="2:10" x14ac:dyDescent="0.3">
      <c r="B45" s="9" t="s">
        <v>21</v>
      </c>
      <c r="G45" s="222"/>
      <c r="H45" s="223"/>
      <c r="I45" s="9"/>
    </row>
    <row r="46" spans="2:10" x14ac:dyDescent="0.3">
      <c r="G46" s="222"/>
      <c r="H46" s="223"/>
      <c r="I46" s="9"/>
    </row>
    <row r="47" spans="2:10" x14ac:dyDescent="0.3">
      <c r="B47" s="9"/>
      <c r="G47" s="222"/>
      <c r="H47" s="223"/>
      <c r="I47" s="223"/>
      <c r="J47" s="223"/>
    </row>
    <row r="48" spans="2:10" ht="14.5" thickBot="1" x14ac:dyDescent="0.35">
      <c r="B48" s="7" t="s">
        <v>1164</v>
      </c>
      <c r="G48" s="222"/>
      <c r="H48" s="223"/>
      <c r="I48" s="223"/>
      <c r="J48" s="223"/>
    </row>
    <row r="49" spans="2:10" ht="14.5" thickBot="1" x14ac:dyDescent="0.35">
      <c r="B49" s="103" t="s">
        <v>22</v>
      </c>
      <c r="C49" s="106" t="s">
        <v>8</v>
      </c>
      <c r="D49" s="106" t="s">
        <v>9</v>
      </c>
      <c r="E49" s="106" t="s">
        <v>10</v>
      </c>
      <c r="G49" s="222"/>
      <c r="H49" s="223"/>
      <c r="I49" s="223"/>
      <c r="J49" s="223"/>
    </row>
    <row r="50" spans="2:10" ht="14.5" thickBot="1" x14ac:dyDescent="0.35">
      <c r="B50" s="107" t="s">
        <v>663</v>
      </c>
      <c r="C50" s="161">
        <v>72.400000000000006</v>
      </c>
      <c r="D50" s="166">
        <v>76.5</v>
      </c>
      <c r="E50" s="162">
        <v>68.3</v>
      </c>
      <c r="G50" s="222"/>
      <c r="H50" s="223"/>
      <c r="I50" s="223"/>
      <c r="J50" s="223"/>
    </row>
    <row r="51" spans="2:10" ht="14.5" thickBot="1" x14ac:dyDescent="0.35">
      <c r="B51" s="108" t="s">
        <v>222</v>
      </c>
      <c r="C51" s="162">
        <v>16.100000000000001</v>
      </c>
      <c r="D51" s="162">
        <v>20.3</v>
      </c>
      <c r="E51" s="162">
        <v>12</v>
      </c>
      <c r="G51" s="222"/>
      <c r="H51" s="223"/>
      <c r="I51" s="223"/>
      <c r="J51" s="223"/>
    </row>
    <row r="52" spans="2:10" ht="14.5" thickBot="1" x14ac:dyDescent="0.35">
      <c r="B52" s="109" t="s">
        <v>223</v>
      </c>
      <c r="C52" s="162">
        <v>74.2</v>
      </c>
      <c r="D52" s="162">
        <v>78.8</v>
      </c>
      <c r="E52" s="162">
        <v>66.7</v>
      </c>
      <c r="G52" s="222"/>
      <c r="H52" s="223"/>
      <c r="I52" s="223"/>
      <c r="J52" s="223"/>
    </row>
    <row r="53" spans="2:10" ht="14.5" thickBot="1" x14ac:dyDescent="0.35">
      <c r="B53" s="6" t="s">
        <v>398</v>
      </c>
      <c r="C53" s="162">
        <v>81.599999999999994</v>
      </c>
      <c r="D53" s="162">
        <v>87.6</v>
      </c>
      <c r="E53" s="162">
        <v>72.400000000000006</v>
      </c>
      <c r="G53" s="222"/>
      <c r="H53" s="223"/>
      <c r="I53" s="223"/>
      <c r="J53" s="223"/>
    </row>
    <row r="54" spans="2:10" ht="14.5" thickBot="1" x14ac:dyDescent="0.35">
      <c r="B54" s="109" t="s">
        <v>390</v>
      </c>
      <c r="C54" s="162">
        <v>53.3</v>
      </c>
      <c r="D54" s="162">
        <v>60.9</v>
      </c>
      <c r="E54" s="162">
        <v>48.4</v>
      </c>
      <c r="G54" s="222"/>
      <c r="H54" s="223"/>
      <c r="I54" s="223"/>
      <c r="J54" s="223"/>
    </row>
    <row r="55" spans="2:10" ht="14.5" thickBot="1" x14ac:dyDescent="0.35">
      <c r="B55" s="109" t="s">
        <v>391</v>
      </c>
      <c r="C55" s="162">
        <v>83.3</v>
      </c>
      <c r="D55" s="162">
        <v>87.7</v>
      </c>
      <c r="E55" s="162">
        <v>78.599999999999994</v>
      </c>
      <c r="G55" s="222"/>
      <c r="H55" s="223"/>
      <c r="I55" s="223"/>
      <c r="J55" s="223"/>
    </row>
    <row r="56" spans="2:10" ht="14.5" thickBot="1" x14ac:dyDescent="0.35">
      <c r="B56" s="109" t="s">
        <v>227</v>
      </c>
      <c r="C56" s="162">
        <v>80.900000000000006</v>
      </c>
      <c r="D56" s="162">
        <v>88.1</v>
      </c>
      <c r="E56" s="162">
        <v>79</v>
      </c>
      <c r="G56" s="222"/>
      <c r="H56" s="223"/>
      <c r="I56" s="223"/>
      <c r="J56" s="223"/>
    </row>
    <row r="57" spans="2:10" ht="14.5" thickBot="1" x14ac:dyDescent="0.35">
      <c r="B57" s="109" t="s">
        <v>392</v>
      </c>
      <c r="C57" s="162">
        <v>69.7</v>
      </c>
      <c r="D57" s="162">
        <v>63.6</v>
      </c>
      <c r="E57" s="162">
        <v>73.2</v>
      </c>
      <c r="G57" s="222"/>
      <c r="H57" s="223"/>
      <c r="I57" s="223"/>
      <c r="J57" s="223"/>
    </row>
    <row r="58" spans="2:10" ht="14.5" thickBot="1" x14ac:dyDescent="0.35">
      <c r="B58" s="6" t="s">
        <v>393</v>
      </c>
      <c r="C58" s="162">
        <v>91.5</v>
      </c>
      <c r="D58" s="162">
        <v>94.2</v>
      </c>
      <c r="E58" s="162">
        <v>89.4</v>
      </c>
      <c r="G58" s="222"/>
      <c r="H58" s="223"/>
      <c r="I58" s="223"/>
      <c r="J58" s="223"/>
    </row>
    <row r="59" spans="2:10" ht="14.5" thickBot="1" x14ac:dyDescent="0.35">
      <c r="B59" s="6" t="s">
        <v>394</v>
      </c>
      <c r="C59" s="162">
        <v>96.7</v>
      </c>
      <c r="D59" s="162">
        <v>98</v>
      </c>
      <c r="E59" s="162">
        <v>95.5</v>
      </c>
      <c r="G59" s="222"/>
      <c r="H59" s="223"/>
      <c r="I59" s="223"/>
      <c r="J59" s="223"/>
    </row>
    <row r="60" spans="2:10" ht="14.5" thickBot="1" x14ac:dyDescent="0.35">
      <c r="B60" s="6" t="s">
        <v>597</v>
      </c>
      <c r="C60" s="162">
        <v>3.7</v>
      </c>
      <c r="D60" s="162" t="s">
        <v>57</v>
      </c>
      <c r="E60" s="162">
        <v>5.8</v>
      </c>
      <c r="G60" s="222"/>
      <c r="H60" s="223"/>
      <c r="I60" s="223"/>
      <c r="J60" s="223"/>
    </row>
    <row r="61" spans="2:10" x14ac:dyDescent="0.3">
      <c r="B61" s="9" t="s">
        <v>21</v>
      </c>
      <c r="C61" s="254"/>
      <c r="D61" s="254"/>
      <c r="E61" s="254"/>
      <c r="G61" s="222"/>
      <c r="H61" s="223"/>
      <c r="I61" s="223"/>
      <c r="J61" s="223"/>
    </row>
    <row r="62" spans="2:10" x14ac:dyDescent="0.3">
      <c r="G62" s="222"/>
      <c r="H62" s="223"/>
      <c r="I62" s="223"/>
      <c r="J62" s="223"/>
    </row>
    <row r="63" spans="2:10" x14ac:dyDescent="0.3">
      <c r="B63" s="9"/>
      <c r="G63" s="222"/>
      <c r="H63" s="223"/>
      <c r="I63" s="223"/>
      <c r="J63" s="223"/>
    </row>
    <row r="64" spans="2:10" ht="14.5" thickBot="1" x14ac:dyDescent="0.35">
      <c r="B64" s="12" t="s">
        <v>395</v>
      </c>
      <c r="G64" s="222"/>
      <c r="H64" s="223"/>
      <c r="I64" s="223"/>
      <c r="J64" s="223"/>
    </row>
    <row r="65" spans="2:8" ht="14.5" thickBot="1" x14ac:dyDescent="0.35">
      <c r="B65" s="615" t="s">
        <v>524</v>
      </c>
      <c r="C65" s="667">
        <v>2023</v>
      </c>
      <c r="D65" s="668"/>
      <c r="E65" s="669"/>
      <c r="F65" s="667">
        <v>2024</v>
      </c>
      <c r="G65" s="668"/>
      <c r="H65" s="669"/>
    </row>
    <row r="66" spans="2:8" ht="42" customHeight="1" thickBot="1" x14ac:dyDescent="0.35">
      <c r="B66" s="617"/>
      <c r="C66" s="71" t="s">
        <v>610</v>
      </c>
      <c r="D66" s="71" t="s">
        <v>703</v>
      </c>
      <c r="E66" s="71" t="s">
        <v>611</v>
      </c>
      <c r="F66" s="71" t="s">
        <v>610</v>
      </c>
      <c r="G66" s="71" t="s">
        <v>1165</v>
      </c>
      <c r="H66" s="71" t="s">
        <v>611</v>
      </c>
    </row>
    <row r="67" spans="2:8" ht="14.5" thickBot="1" x14ac:dyDescent="0.35">
      <c r="B67" s="76" t="s">
        <v>354</v>
      </c>
      <c r="C67" s="102">
        <v>2399193</v>
      </c>
      <c r="D67" s="167">
        <v>100.2</v>
      </c>
      <c r="E67" s="167">
        <v>100</v>
      </c>
      <c r="F67" s="102">
        <v>2393605</v>
      </c>
      <c r="G67" s="167">
        <v>99.8</v>
      </c>
      <c r="H67" s="167">
        <v>100</v>
      </c>
    </row>
    <row r="68" spans="2:8" ht="14.5" thickBot="1" x14ac:dyDescent="0.35">
      <c r="B68" s="104" t="s">
        <v>493</v>
      </c>
      <c r="C68" s="101">
        <v>84504</v>
      </c>
      <c r="D68" s="168">
        <v>99.5</v>
      </c>
      <c r="E68" s="168">
        <v>3.5</v>
      </c>
      <c r="F68" s="101">
        <v>84295</v>
      </c>
      <c r="G68" s="168">
        <v>99.8</v>
      </c>
      <c r="H68" s="168">
        <v>3.5</v>
      </c>
    </row>
    <row r="69" spans="2:8" ht="14.5" thickBot="1" x14ac:dyDescent="0.35">
      <c r="B69" s="229" t="s">
        <v>1166</v>
      </c>
      <c r="C69" s="101">
        <v>63419</v>
      </c>
      <c r="D69" s="168">
        <v>95.2</v>
      </c>
      <c r="E69" s="168">
        <v>2.6</v>
      </c>
      <c r="F69" s="101">
        <v>62588</v>
      </c>
      <c r="G69" s="168">
        <v>98.7</v>
      </c>
      <c r="H69" s="168">
        <v>2.6</v>
      </c>
    </row>
    <row r="70" spans="2:8" ht="14.5" thickBot="1" x14ac:dyDescent="0.35">
      <c r="B70" s="104" t="s">
        <v>560</v>
      </c>
      <c r="C70" s="101">
        <v>509037</v>
      </c>
      <c r="D70" s="168">
        <v>99.4</v>
      </c>
      <c r="E70" s="168">
        <v>21.2</v>
      </c>
      <c r="F70" s="101">
        <v>498421</v>
      </c>
      <c r="G70" s="168">
        <v>97.9</v>
      </c>
      <c r="H70" s="168">
        <v>20.8</v>
      </c>
    </row>
    <row r="71" spans="2:8" ht="14.5" thickBot="1" x14ac:dyDescent="0.35">
      <c r="B71" s="104" t="s">
        <v>511</v>
      </c>
      <c r="C71" s="101">
        <v>165945</v>
      </c>
      <c r="D71" s="168">
        <v>101.5</v>
      </c>
      <c r="E71" s="168">
        <v>6.9</v>
      </c>
      <c r="F71" s="101">
        <v>169174</v>
      </c>
      <c r="G71" s="168">
        <v>101.9</v>
      </c>
      <c r="H71" s="168">
        <v>7.1</v>
      </c>
    </row>
    <row r="72" spans="2:8" ht="14.5" thickBot="1" x14ac:dyDescent="0.35">
      <c r="B72" s="104" t="s">
        <v>561</v>
      </c>
      <c r="C72" s="101">
        <v>359139</v>
      </c>
      <c r="D72" s="168">
        <v>97.5</v>
      </c>
      <c r="E72" s="168">
        <v>15</v>
      </c>
      <c r="F72" s="101">
        <v>355586</v>
      </c>
      <c r="G72" s="168">
        <v>99</v>
      </c>
      <c r="H72" s="168">
        <v>14.9</v>
      </c>
    </row>
    <row r="73" spans="2:8" ht="14.5" thickBot="1" x14ac:dyDescent="0.35">
      <c r="B73" s="104" t="s">
        <v>514</v>
      </c>
      <c r="C73" s="101">
        <v>159548</v>
      </c>
      <c r="D73" s="168">
        <v>99.9</v>
      </c>
      <c r="E73" s="168">
        <v>6.7</v>
      </c>
      <c r="F73" s="101">
        <v>156132</v>
      </c>
      <c r="G73" s="168">
        <v>97.9</v>
      </c>
      <c r="H73" s="168">
        <v>6.5</v>
      </c>
    </row>
    <row r="74" spans="2:8" ht="14.5" thickBot="1" x14ac:dyDescent="0.35">
      <c r="B74" s="104" t="s">
        <v>513</v>
      </c>
      <c r="C74" s="101">
        <v>60733</v>
      </c>
      <c r="D74" s="168">
        <v>101.1</v>
      </c>
      <c r="E74" s="168">
        <v>2.5</v>
      </c>
      <c r="F74" s="101">
        <v>62054</v>
      </c>
      <c r="G74" s="168">
        <v>102.2</v>
      </c>
      <c r="H74" s="168">
        <v>2.6</v>
      </c>
    </row>
    <row r="75" spans="2:8" ht="14.5" thickBot="1" x14ac:dyDescent="0.35">
      <c r="B75" s="104" t="s">
        <v>515</v>
      </c>
      <c r="C75" s="101">
        <v>86613</v>
      </c>
      <c r="D75" s="168">
        <v>100.1</v>
      </c>
      <c r="E75" s="168">
        <v>3.6</v>
      </c>
      <c r="F75" s="101">
        <v>87363</v>
      </c>
      <c r="G75" s="168">
        <v>100.9</v>
      </c>
      <c r="H75" s="168">
        <v>3.6</v>
      </c>
    </row>
    <row r="76" spans="2:8" ht="14.5" thickBot="1" x14ac:dyDescent="0.35">
      <c r="B76" s="104" t="s">
        <v>516</v>
      </c>
      <c r="C76" s="101">
        <v>39503</v>
      </c>
      <c r="D76" s="168">
        <v>99.2</v>
      </c>
      <c r="E76" s="168">
        <v>1.6</v>
      </c>
      <c r="F76" s="101">
        <v>39545</v>
      </c>
      <c r="G76" s="168">
        <v>100.1</v>
      </c>
      <c r="H76" s="168">
        <v>1.7</v>
      </c>
    </row>
    <row r="77" spans="2:8" ht="14.5" thickBot="1" x14ac:dyDescent="0.35">
      <c r="B77" s="104" t="s">
        <v>517</v>
      </c>
      <c r="C77" s="101">
        <v>24695</v>
      </c>
      <c r="D77" s="168">
        <v>103.2</v>
      </c>
      <c r="E77" s="168">
        <v>1</v>
      </c>
      <c r="F77" s="101">
        <v>23390</v>
      </c>
      <c r="G77" s="168">
        <v>94.7</v>
      </c>
      <c r="H77" s="168">
        <v>1</v>
      </c>
    </row>
    <row r="78" spans="2:8" ht="14.5" thickBot="1" x14ac:dyDescent="0.35">
      <c r="B78" s="104" t="s">
        <v>518</v>
      </c>
      <c r="C78" s="101">
        <v>125954</v>
      </c>
      <c r="D78" s="168">
        <v>100.8</v>
      </c>
      <c r="E78" s="168">
        <v>5.2</v>
      </c>
      <c r="F78" s="101">
        <v>124921</v>
      </c>
      <c r="G78" s="168">
        <v>99.2</v>
      </c>
      <c r="H78" s="168">
        <v>5.2</v>
      </c>
    </row>
    <row r="79" spans="2:8" ht="14.5" thickBot="1" x14ac:dyDescent="0.35">
      <c r="B79" s="104" t="s">
        <v>519</v>
      </c>
      <c r="C79" s="101">
        <v>150754</v>
      </c>
      <c r="D79" s="168">
        <v>103.2</v>
      </c>
      <c r="E79" s="168">
        <v>6.3</v>
      </c>
      <c r="F79" s="101">
        <v>153742</v>
      </c>
      <c r="G79" s="168">
        <v>102</v>
      </c>
      <c r="H79" s="168">
        <v>6.4</v>
      </c>
    </row>
    <row r="80" spans="2:8" ht="14.5" thickBot="1" x14ac:dyDescent="0.35">
      <c r="B80" s="104" t="s">
        <v>520</v>
      </c>
      <c r="C80" s="101">
        <v>152297</v>
      </c>
      <c r="D80" s="168">
        <v>100.1</v>
      </c>
      <c r="E80" s="168">
        <v>6.3</v>
      </c>
      <c r="F80" s="101">
        <v>153079</v>
      </c>
      <c r="G80" s="168">
        <v>100.5</v>
      </c>
      <c r="H80" s="168">
        <v>6.4</v>
      </c>
    </row>
    <row r="81" spans="2:17" ht="14.5" thickBot="1" x14ac:dyDescent="0.35">
      <c r="B81" s="104" t="s">
        <v>466</v>
      </c>
      <c r="C81" s="101">
        <v>182642</v>
      </c>
      <c r="D81" s="168">
        <v>101.6</v>
      </c>
      <c r="E81" s="168">
        <v>7.6</v>
      </c>
      <c r="F81" s="101">
        <v>185534</v>
      </c>
      <c r="G81" s="168">
        <v>101.6</v>
      </c>
      <c r="H81" s="168">
        <v>7.8</v>
      </c>
    </row>
    <row r="82" spans="2:17" ht="14.5" thickBot="1" x14ac:dyDescent="0.35">
      <c r="B82" s="104" t="s">
        <v>521</v>
      </c>
      <c r="C82" s="101">
        <v>177824</v>
      </c>
      <c r="D82" s="168">
        <v>100.7</v>
      </c>
      <c r="E82" s="168">
        <v>7.4</v>
      </c>
      <c r="F82" s="101">
        <v>181007</v>
      </c>
      <c r="G82" s="168">
        <v>101.8</v>
      </c>
      <c r="H82" s="168">
        <v>7.6</v>
      </c>
    </row>
    <row r="83" spans="2:17" ht="14.5" thickBot="1" x14ac:dyDescent="0.35">
      <c r="B83" s="104" t="s">
        <v>522</v>
      </c>
      <c r="C83" s="101">
        <v>53452</v>
      </c>
      <c r="D83" s="168">
        <v>103.2</v>
      </c>
      <c r="E83" s="168">
        <v>2.2000000000000002</v>
      </c>
      <c r="F83" s="101">
        <v>52618</v>
      </c>
      <c r="G83" s="168">
        <v>98.4</v>
      </c>
      <c r="H83" s="168">
        <v>2.2000000000000002</v>
      </c>
    </row>
    <row r="84" spans="2:17" ht="14.5" thickBot="1" x14ac:dyDescent="0.35">
      <c r="B84" s="104" t="s">
        <v>523</v>
      </c>
      <c r="C84" s="101">
        <v>66553</v>
      </c>
      <c r="D84" s="168">
        <v>103.3</v>
      </c>
      <c r="E84" s="168">
        <v>2.8</v>
      </c>
      <c r="F84" s="101">
        <v>66744</v>
      </c>
      <c r="G84" s="168">
        <v>100.3</v>
      </c>
      <c r="H84" s="168">
        <v>2.8</v>
      </c>
    </row>
    <row r="85" spans="2:17" x14ac:dyDescent="0.3">
      <c r="B85" s="169" t="s">
        <v>1167</v>
      </c>
      <c r="G85" s="222"/>
      <c r="H85" s="223"/>
      <c r="I85" s="223"/>
      <c r="J85" s="223"/>
    </row>
    <row r="86" spans="2:17" x14ac:dyDescent="0.3">
      <c r="B86" s="9"/>
      <c r="G86" s="222"/>
      <c r="H86" s="223"/>
      <c r="I86" s="223"/>
      <c r="J86" s="223"/>
    </row>
    <row r="87" spans="2:17" x14ac:dyDescent="0.3">
      <c r="B87" s="9"/>
      <c r="G87" s="222"/>
      <c r="H87" s="223"/>
      <c r="I87" s="223"/>
      <c r="J87" s="223"/>
    </row>
    <row r="88" spans="2:17" x14ac:dyDescent="0.3">
      <c r="B88" s="9"/>
      <c r="J88" s="231"/>
      <c r="K88" s="232"/>
      <c r="L88" s="233"/>
      <c r="M88" s="235"/>
      <c r="N88" s="232"/>
      <c r="O88" s="234"/>
      <c r="P88" s="235"/>
      <c r="Q88" s="230"/>
    </row>
    <row r="89" spans="2:17" ht="14.5" thickBot="1" x14ac:dyDescent="0.35">
      <c r="B89" s="7" t="s">
        <v>1168</v>
      </c>
      <c r="J89" s="231"/>
      <c r="K89" s="232"/>
      <c r="L89" s="233"/>
      <c r="M89" s="235"/>
      <c r="N89" s="232"/>
      <c r="O89" s="234"/>
      <c r="P89" s="235"/>
      <c r="Q89" s="230"/>
    </row>
    <row r="90" spans="2:17" ht="26.5" thickBot="1" x14ac:dyDescent="0.35">
      <c r="B90" s="291" t="s">
        <v>524</v>
      </c>
      <c r="C90" s="286" t="s">
        <v>568</v>
      </c>
      <c r="D90" s="71" t="s">
        <v>1165</v>
      </c>
      <c r="E90" s="286" t="s">
        <v>567</v>
      </c>
      <c r="F90" s="231"/>
      <c r="G90" s="232"/>
      <c r="H90" s="233"/>
      <c r="I90" s="235"/>
      <c r="J90" s="232"/>
      <c r="K90" s="234"/>
      <c r="L90" s="235"/>
      <c r="M90" s="230"/>
    </row>
    <row r="91" spans="2:17" ht="14.5" thickBot="1" x14ac:dyDescent="0.35">
      <c r="B91" s="292" t="s">
        <v>562</v>
      </c>
      <c r="C91" s="293">
        <v>23204</v>
      </c>
      <c r="D91" s="20">
        <v>112.2</v>
      </c>
      <c r="E91" s="294">
        <v>1.2</v>
      </c>
      <c r="F91" s="231"/>
      <c r="G91" s="232"/>
      <c r="H91" s="233"/>
      <c r="I91" s="235"/>
      <c r="J91" s="232"/>
      <c r="K91" s="234"/>
      <c r="L91" s="235"/>
      <c r="M91" s="230"/>
    </row>
    <row r="92" spans="2:17" ht="14.5" thickBot="1" x14ac:dyDescent="0.35">
      <c r="B92" s="295" t="s">
        <v>493</v>
      </c>
      <c r="C92" s="296">
        <v>173</v>
      </c>
      <c r="D92" s="296">
        <v>108.1</v>
      </c>
      <c r="E92" s="297">
        <v>0.4</v>
      </c>
      <c r="F92" s="231"/>
      <c r="G92" s="232"/>
      <c r="H92" s="233"/>
      <c r="I92" s="235"/>
      <c r="J92" s="232"/>
      <c r="K92" s="234"/>
      <c r="L92" s="235"/>
    </row>
    <row r="93" spans="2:17" ht="14.5" thickBot="1" x14ac:dyDescent="0.35">
      <c r="B93" s="295" t="s">
        <v>563</v>
      </c>
      <c r="C93" s="298">
        <v>4068</v>
      </c>
      <c r="D93" s="296">
        <v>98.1</v>
      </c>
      <c r="E93" s="297">
        <v>1</v>
      </c>
      <c r="F93" s="231"/>
      <c r="G93" s="232"/>
      <c r="H93" s="233"/>
      <c r="I93" s="235"/>
      <c r="J93" s="232"/>
      <c r="K93" s="234"/>
      <c r="L93" s="235"/>
    </row>
    <row r="94" spans="2:17" ht="14.5" thickBot="1" x14ac:dyDescent="0.35">
      <c r="B94" s="295" t="s">
        <v>511</v>
      </c>
      <c r="C94" s="296">
        <v>520</v>
      </c>
      <c r="D94" s="296">
        <v>109.9</v>
      </c>
      <c r="E94" s="297">
        <v>0.4</v>
      </c>
      <c r="F94" s="231"/>
      <c r="G94" s="232"/>
      <c r="H94" s="233"/>
      <c r="I94" s="235"/>
      <c r="J94" s="232"/>
      <c r="K94" s="234"/>
      <c r="L94" s="235"/>
    </row>
    <row r="95" spans="2:17" ht="14.5" thickBot="1" x14ac:dyDescent="0.35">
      <c r="B95" s="295" t="s">
        <v>561</v>
      </c>
      <c r="C95" s="298">
        <v>2191</v>
      </c>
      <c r="D95" s="296">
        <v>109.1</v>
      </c>
      <c r="E95" s="297">
        <v>0.8</v>
      </c>
      <c r="F95" s="231"/>
      <c r="G95" s="232"/>
      <c r="H95" s="233"/>
      <c r="I95" s="235"/>
      <c r="J95" s="232"/>
      <c r="K95" s="234"/>
      <c r="L95" s="235"/>
    </row>
    <row r="96" spans="2:17" ht="14.5" thickBot="1" x14ac:dyDescent="0.35">
      <c r="B96" s="295" t="s">
        <v>514</v>
      </c>
      <c r="C96" s="298">
        <v>2966</v>
      </c>
      <c r="D96" s="296">
        <v>114.3</v>
      </c>
      <c r="E96" s="297">
        <v>2.1</v>
      </c>
      <c r="F96" s="231"/>
      <c r="G96" s="232"/>
      <c r="H96" s="233"/>
      <c r="I96" s="235"/>
      <c r="J96" s="232"/>
      <c r="K96" s="234"/>
      <c r="L96" s="235"/>
    </row>
    <row r="97" spans="2:12" ht="14.5" thickBot="1" x14ac:dyDescent="0.35">
      <c r="B97" s="295" t="s">
        <v>513</v>
      </c>
      <c r="C97" s="296">
        <v>556</v>
      </c>
      <c r="D97" s="296">
        <v>120.8</v>
      </c>
      <c r="E97" s="297">
        <v>0.8</v>
      </c>
      <c r="F97" s="231"/>
      <c r="G97" s="232"/>
      <c r="H97" s="233"/>
      <c r="I97" s="235"/>
      <c r="J97" s="232"/>
      <c r="K97" s="234"/>
      <c r="L97" s="235"/>
    </row>
    <row r="98" spans="2:12" ht="14.5" thickBot="1" x14ac:dyDescent="0.35">
      <c r="B98" s="295" t="s">
        <v>515</v>
      </c>
      <c r="C98" s="296">
        <v>344</v>
      </c>
      <c r="D98" s="296">
        <v>76</v>
      </c>
      <c r="E98" s="297">
        <v>0.5</v>
      </c>
      <c r="F98" s="231"/>
      <c r="G98" s="232"/>
      <c r="H98" s="233"/>
      <c r="I98" s="235"/>
      <c r="J98" s="232"/>
      <c r="K98" s="234"/>
      <c r="L98" s="235"/>
    </row>
    <row r="99" spans="2:12" ht="14.5" thickBot="1" x14ac:dyDescent="0.35">
      <c r="B99" s="295" t="s">
        <v>516</v>
      </c>
      <c r="C99" s="296">
        <v>645</v>
      </c>
      <c r="D99" s="296">
        <v>94.2</v>
      </c>
      <c r="E99" s="297">
        <v>2</v>
      </c>
      <c r="F99" s="231"/>
      <c r="G99" s="232"/>
      <c r="H99" s="233"/>
      <c r="I99" s="235"/>
      <c r="J99" s="232"/>
      <c r="K99" s="234"/>
      <c r="L99" s="235"/>
    </row>
    <row r="100" spans="2:12" ht="14.5" thickBot="1" x14ac:dyDescent="0.35">
      <c r="B100" s="295" t="s">
        <v>517</v>
      </c>
      <c r="C100" s="296">
        <v>75</v>
      </c>
      <c r="D100" s="296">
        <v>114.5</v>
      </c>
      <c r="E100" s="297">
        <v>0.3</v>
      </c>
      <c r="F100" s="231"/>
      <c r="G100" s="232"/>
      <c r="H100" s="233"/>
      <c r="I100" s="235"/>
      <c r="J100" s="232"/>
      <c r="K100" s="234"/>
      <c r="L100" s="235"/>
    </row>
    <row r="101" spans="2:12" ht="14.5" thickBot="1" x14ac:dyDescent="0.35">
      <c r="B101" s="295" t="s">
        <v>518</v>
      </c>
      <c r="C101" s="296">
        <v>383</v>
      </c>
      <c r="D101" s="296">
        <v>95</v>
      </c>
      <c r="E101" s="297">
        <v>0.3</v>
      </c>
      <c r="F101" s="231"/>
      <c r="G101" s="232"/>
      <c r="H101" s="233"/>
      <c r="I101" s="235"/>
      <c r="J101" s="232"/>
      <c r="K101" s="234"/>
      <c r="L101" s="235"/>
    </row>
    <row r="102" spans="2:12" ht="14.5" thickBot="1" x14ac:dyDescent="0.35">
      <c r="B102" s="295" t="s">
        <v>564</v>
      </c>
      <c r="C102" s="296">
        <v>363</v>
      </c>
      <c r="D102" s="296">
        <v>83.4</v>
      </c>
      <c r="E102" s="297">
        <v>0.4</v>
      </c>
      <c r="F102" s="236"/>
    </row>
    <row r="103" spans="2:12" ht="14.5" thickBot="1" x14ac:dyDescent="0.35">
      <c r="B103" s="299" t="s">
        <v>520</v>
      </c>
      <c r="C103" s="298">
        <v>7841</v>
      </c>
      <c r="D103" s="296">
        <v>111</v>
      </c>
      <c r="E103" s="297">
        <v>4.9000000000000004</v>
      </c>
    </row>
    <row r="104" spans="2:12" ht="14.5" thickBot="1" x14ac:dyDescent="0.35">
      <c r="B104" s="295" t="s">
        <v>466</v>
      </c>
      <c r="C104" s="296">
        <v>283</v>
      </c>
      <c r="D104" s="296">
        <v>106.8</v>
      </c>
      <c r="E104" s="297">
        <v>0.2</v>
      </c>
    </row>
    <row r="105" spans="2:12" ht="14.5" thickBot="1" x14ac:dyDescent="0.35">
      <c r="B105" s="295" t="s">
        <v>521</v>
      </c>
      <c r="C105" s="298">
        <v>2405</v>
      </c>
      <c r="D105" s="296">
        <v>206.7</v>
      </c>
      <c r="E105" s="297">
        <v>1.5</v>
      </c>
    </row>
    <row r="106" spans="2:12" ht="14.5" thickBot="1" x14ac:dyDescent="0.35">
      <c r="B106" s="295" t="s">
        <v>565</v>
      </c>
      <c r="C106" s="296">
        <v>165</v>
      </c>
      <c r="D106" s="296">
        <v>106.3</v>
      </c>
      <c r="E106" s="297">
        <v>0.6</v>
      </c>
    </row>
    <row r="107" spans="2:12" ht="14.5" thickBot="1" x14ac:dyDescent="0.35">
      <c r="B107" s="295" t="s">
        <v>566</v>
      </c>
      <c r="C107" s="296">
        <v>226</v>
      </c>
      <c r="D107" s="296">
        <v>148.19999999999999</v>
      </c>
      <c r="E107" s="297">
        <v>0.7</v>
      </c>
    </row>
    <row r="108" spans="2:12" x14ac:dyDescent="0.3">
      <c r="B108" s="169" t="s">
        <v>1169</v>
      </c>
      <c r="C108" s="196"/>
      <c r="D108" s="197"/>
    </row>
    <row r="109" spans="2:12" x14ac:dyDescent="0.3">
      <c r="B109" s="7"/>
    </row>
    <row r="110" spans="2:12" ht="14.5" thickBot="1" x14ac:dyDescent="0.35">
      <c r="B110" s="7" t="s">
        <v>1170</v>
      </c>
    </row>
    <row r="111" spans="2:12" ht="14.5" thickBot="1" x14ac:dyDescent="0.35">
      <c r="B111" s="300" t="s">
        <v>22</v>
      </c>
      <c r="C111" s="301" t="s">
        <v>8</v>
      </c>
      <c r="D111" s="301" t="s">
        <v>9</v>
      </c>
      <c r="E111" s="301" t="s">
        <v>10</v>
      </c>
    </row>
    <row r="112" spans="2:12" ht="14.5" thickBot="1" x14ac:dyDescent="0.35">
      <c r="B112" s="302" t="s">
        <v>8</v>
      </c>
      <c r="C112" s="99">
        <v>5.3</v>
      </c>
      <c r="D112" s="99">
        <v>4.8</v>
      </c>
      <c r="E112" s="99">
        <v>5.9</v>
      </c>
    </row>
    <row r="113" spans="2:5" ht="14.5" thickBot="1" x14ac:dyDescent="0.35">
      <c r="B113" s="494" t="s">
        <v>388</v>
      </c>
      <c r="C113" s="495"/>
      <c r="D113" s="495"/>
      <c r="E113" s="496"/>
    </row>
    <row r="114" spans="2:5" ht="14.5" thickBot="1" x14ac:dyDescent="0.35">
      <c r="B114" s="303" t="s">
        <v>526</v>
      </c>
      <c r="C114" s="21">
        <v>50.9</v>
      </c>
      <c r="D114" s="21">
        <v>51.8</v>
      </c>
      <c r="E114" s="31">
        <v>49.7</v>
      </c>
    </row>
    <row r="115" spans="2:5" ht="14.5" thickBot="1" x14ac:dyDescent="0.35">
      <c r="B115" s="299" t="s">
        <v>527</v>
      </c>
      <c r="C115" s="21">
        <v>14.7</v>
      </c>
      <c r="D115" s="21">
        <v>14.6</v>
      </c>
      <c r="E115" s="31">
        <v>14.8</v>
      </c>
    </row>
    <row r="116" spans="2:5" ht="14.5" thickBot="1" x14ac:dyDescent="0.35">
      <c r="B116" s="299" t="s">
        <v>528</v>
      </c>
      <c r="C116" s="21">
        <v>6.7</v>
      </c>
      <c r="D116" s="21">
        <v>6.5</v>
      </c>
      <c r="E116" s="31">
        <v>6.9</v>
      </c>
    </row>
    <row r="117" spans="2:5" ht="14.5" thickBot="1" x14ac:dyDescent="0.35">
      <c r="B117" s="299" t="s">
        <v>396</v>
      </c>
      <c r="C117" s="21">
        <v>6.5</v>
      </c>
      <c r="D117" s="21">
        <v>5.9</v>
      </c>
      <c r="E117" s="31">
        <v>7.2</v>
      </c>
    </row>
    <row r="118" spans="2:5" ht="14.5" thickBot="1" x14ac:dyDescent="0.35">
      <c r="B118" s="299" t="s">
        <v>529</v>
      </c>
      <c r="C118" s="21">
        <v>5.0999999999999996</v>
      </c>
      <c r="D118" s="21">
        <v>3.8</v>
      </c>
      <c r="E118" s="31">
        <v>6.7</v>
      </c>
    </row>
    <row r="119" spans="2:5" ht="14.5" thickBot="1" x14ac:dyDescent="0.35">
      <c r="B119" s="299" t="s">
        <v>530</v>
      </c>
      <c r="C119" s="21">
        <v>4.5</v>
      </c>
      <c r="D119" s="21">
        <v>3.1</v>
      </c>
      <c r="E119" s="31">
        <v>6.2</v>
      </c>
    </row>
    <row r="120" spans="2:5" ht="14.5" thickBot="1" x14ac:dyDescent="0.35">
      <c r="B120" s="299" t="s">
        <v>531</v>
      </c>
      <c r="C120" s="21">
        <v>4.3</v>
      </c>
      <c r="D120" s="21">
        <v>3.7</v>
      </c>
      <c r="E120" s="31">
        <v>4.9000000000000004</v>
      </c>
    </row>
    <row r="121" spans="2:5" ht="14.5" thickBot="1" x14ac:dyDescent="0.35">
      <c r="B121" s="299" t="s">
        <v>532</v>
      </c>
      <c r="C121" s="21">
        <v>3.3</v>
      </c>
      <c r="D121" s="21">
        <v>2.8</v>
      </c>
      <c r="E121" s="31">
        <v>3.9</v>
      </c>
    </row>
    <row r="122" spans="2:5" ht="14.5" thickBot="1" x14ac:dyDescent="0.35">
      <c r="B122" s="299" t="s">
        <v>533</v>
      </c>
      <c r="C122" s="21">
        <v>4.3</v>
      </c>
      <c r="D122" s="21">
        <v>3.7</v>
      </c>
      <c r="E122" s="31">
        <v>4.8</v>
      </c>
    </row>
    <row r="123" spans="2:5" ht="14.5" thickBot="1" x14ac:dyDescent="0.35">
      <c r="B123" s="299" t="s">
        <v>534</v>
      </c>
      <c r="C123" s="21">
        <v>2</v>
      </c>
      <c r="D123" s="21">
        <v>1.8</v>
      </c>
      <c r="E123" s="31">
        <v>2.2000000000000002</v>
      </c>
    </row>
    <row r="124" spans="2:5" ht="14.5" thickBot="1" x14ac:dyDescent="0.35">
      <c r="B124" s="299" t="s">
        <v>612</v>
      </c>
      <c r="C124" s="21">
        <v>0.5</v>
      </c>
      <c r="D124" s="21">
        <v>0.1</v>
      </c>
      <c r="E124" s="31">
        <v>0.8</v>
      </c>
    </row>
    <row r="125" spans="2:5" ht="14.5" thickBot="1" x14ac:dyDescent="0.35">
      <c r="B125" s="494" t="s">
        <v>397</v>
      </c>
      <c r="C125" s="495"/>
      <c r="D125" s="495"/>
      <c r="E125" s="496"/>
    </row>
    <row r="126" spans="2:5" ht="14.5" thickBot="1" x14ac:dyDescent="0.35">
      <c r="B126" s="303" t="s">
        <v>222</v>
      </c>
      <c r="C126" s="31">
        <v>40.9</v>
      </c>
      <c r="D126" s="31">
        <v>35.4</v>
      </c>
      <c r="E126" s="31">
        <v>48</v>
      </c>
    </row>
    <row r="127" spans="2:5" ht="14.5" thickBot="1" x14ac:dyDescent="0.35">
      <c r="B127" s="303" t="s">
        <v>223</v>
      </c>
      <c r="C127" s="31">
        <v>6.5</v>
      </c>
      <c r="D127" s="31">
        <v>5.7</v>
      </c>
      <c r="E127" s="31">
        <v>7.9</v>
      </c>
    </row>
    <row r="128" spans="2:5" ht="14.5" thickBot="1" x14ac:dyDescent="0.35">
      <c r="B128" s="303" t="s">
        <v>224</v>
      </c>
      <c r="C128" s="31">
        <v>4.0999999999999996</v>
      </c>
      <c r="D128" s="31">
        <v>2.2999999999999998</v>
      </c>
      <c r="E128" s="31">
        <v>7.2</v>
      </c>
    </row>
    <row r="129" spans="2:5" ht="14.5" thickBot="1" x14ac:dyDescent="0.35">
      <c r="B129" s="303" t="s">
        <v>390</v>
      </c>
      <c r="C129" s="31">
        <v>4.0999999999999996</v>
      </c>
      <c r="D129" s="31">
        <v>3.4</v>
      </c>
      <c r="E129" s="31">
        <v>4.7</v>
      </c>
    </row>
    <row r="130" spans="2:5" ht="14.5" thickBot="1" x14ac:dyDescent="0.35">
      <c r="B130" s="303" t="s">
        <v>391</v>
      </c>
      <c r="C130" s="31">
        <v>3.4</v>
      </c>
      <c r="D130" s="31">
        <v>2.9</v>
      </c>
      <c r="E130" s="31">
        <v>4.0999999999999996</v>
      </c>
    </row>
    <row r="131" spans="2:5" ht="14.5" thickBot="1" x14ac:dyDescent="0.35">
      <c r="B131" s="303" t="s">
        <v>227</v>
      </c>
      <c r="C131" s="31">
        <v>2.9</v>
      </c>
      <c r="D131" s="31">
        <v>11.9</v>
      </c>
      <c r="E131" s="31" t="s">
        <v>1171</v>
      </c>
    </row>
    <row r="132" spans="2:5" ht="14.5" thickBot="1" x14ac:dyDescent="0.35">
      <c r="B132" s="303" t="s">
        <v>392</v>
      </c>
      <c r="C132" s="31">
        <v>2.5</v>
      </c>
      <c r="D132" s="31">
        <v>2.9</v>
      </c>
      <c r="E132" s="31">
        <v>2.2999999999999998</v>
      </c>
    </row>
    <row r="133" spans="2:5" ht="14.5" thickBot="1" x14ac:dyDescent="0.35">
      <c r="B133" s="303" t="s">
        <v>393</v>
      </c>
      <c r="C133" s="31">
        <v>2</v>
      </c>
      <c r="D133" s="31">
        <v>1.5</v>
      </c>
      <c r="E133" s="31">
        <v>2.4</v>
      </c>
    </row>
    <row r="134" spans="2:5" ht="14.5" thickBot="1" x14ac:dyDescent="0.35">
      <c r="B134" s="303" t="s">
        <v>394</v>
      </c>
      <c r="C134" s="31">
        <v>0.4</v>
      </c>
      <c r="D134" s="31">
        <v>0.5</v>
      </c>
      <c r="E134" s="31">
        <v>0.2</v>
      </c>
    </row>
    <row r="135" spans="2:5" ht="14.5" thickBot="1" x14ac:dyDescent="0.35">
      <c r="B135" s="303" t="s">
        <v>597</v>
      </c>
      <c r="C135" s="31" t="s">
        <v>1171</v>
      </c>
      <c r="D135" s="31" t="s">
        <v>1171</v>
      </c>
      <c r="E135" s="31" t="s">
        <v>1171</v>
      </c>
    </row>
    <row r="136" spans="2:5" x14ac:dyDescent="0.3">
      <c r="B136" s="259" t="s">
        <v>21</v>
      </c>
    </row>
    <row r="137" spans="2:5" x14ac:dyDescent="0.3">
      <c r="B137" s="7"/>
    </row>
    <row r="138" spans="2:5" x14ac:dyDescent="0.3">
      <c r="B138" s="548" t="s">
        <v>1172</v>
      </c>
    </row>
    <row r="139" spans="2:5" x14ac:dyDescent="0.3">
      <c r="B139" s="7"/>
    </row>
    <row r="140" spans="2:5" x14ac:dyDescent="0.3">
      <c r="B140" s="7"/>
    </row>
    <row r="141" spans="2:5" x14ac:dyDescent="0.3">
      <c r="B141" s="7"/>
    </row>
    <row r="142" spans="2:5" x14ac:dyDescent="0.3">
      <c r="B142" s="7"/>
    </row>
    <row r="143" spans="2:5" x14ac:dyDescent="0.3">
      <c r="B143" s="7"/>
    </row>
    <row r="144" spans="2:5" x14ac:dyDescent="0.3">
      <c r="B144" s="7"/>
    </row>
    <row r="145" spans="2:2" x14ac:dyDescent="0.3">
      <c r="B145" s="7"/>
    </row>
    <row r="146" spans="2:2" x14ac:dyDescent="0.3">
      <c r="B146" s="7"/>
    </row>
    <row r="147" spans="2:2" x14ac:dyDescent="0.3">
      <c r="B147" s="7"/>
    </row>
    <row r="148" spans="2:2" x14ac:dyDescent="0.3">
      <c r="B148" s="7"/>
    </row>
    <row r="149" spans="2:2" x14ac:dyDescent="0.3">
      <c r="B149" s="7"/>
    </row>
    <row r="150" spans="2:2" x14ac:dyDescent="0.3">
      <c r="B150" s="7"/>
    </row>
    <row r="151" spans="2:2" x14ac:dyDescent="0.3">
      <c r="B151" s="7"/>
    </row>
    <row r="152" spans="2:2" x14ac:dyDescent="0.3">
      <c r="B152" s="7"/>
    </row>
    <row r="153" spans="2:2" x14ac:dyDescent="0.3">
      <c r="B153" s="7"/>
    </row>
    <row r="154" spans="2:2" x14ac:dyDescent="0.3">
      <c r="B154" s="7"/>
    </row>
    <row r="155" spans="2:2" x14ac:dyDescent="0.3">
      <c r="B155" s="7"/>
    </row>
    <row r="156" spans="2:2" x14ac:dyDescent="0.3">
      <c r="B156" s="60" t="s">
        <v>541</v>
      </c>
    </row>
    <row r="157" spans="2:2" x14ac:dyDescent="0.3">
      <c r="B157" s="69" t="s">
        <v>244</v>
      </c>
    </row>
    <row r="158" spans="2:2" ht="156" customHeight="1" x14ac:dyDescent="0.3">
      <c r="B158" s="549" t="s">
        <v>884</v>
      </c>
    </row>
    <row r="161" spans="2:6" ht="14.5" thickBot="1" x14ac:dyDescent="0.35">
      <c r="B161" s="7" t="s">
        <v>1101</v>
      </c>
    </row>
    <row r="162" spans="2:6" ht="14.5" thickBot="1" x14ac:dyDescent="0.35">
      <c r="B162" s="489" t="s">
        <v>22</v>
      </c>
      <c r="C162" s="493" t="s">
        <v>1102</v>
      </c>
    </row>
    <row r="163" spans="2:6" ht="14.5" thickBot="1" x14ac:dyDescent="0.35">
      <c r="B163" s="312" t="s">
        <v>1103</v>
      </c>
      <c r="C163" s="102">
        <v>7633</v>
      </c>
    </row>
    <row r="164" spans="2:6" ht="14.5" thickBot="1" x14ac:dyDescent="0.35">
      <c r="B164" s="30" t="s">
        <v>693</v>
      </c>
      <c r="C164" s="296"/>
    </row>
    <row r="165" spans="2:6" ht="42.5" thickBot="1" x14ac:dyDescent="0.35">
      <c r="B165" s="30" t="s">
        <v>400</v>
      </c>
      <c r="C165" s="298">
        <v>1488</v>
      </c>
    </row>
    <row r="166" spans="2:6" ht="28.5" thickBot="1" x14ac:dyDescent="0.35">
      <c r="B166" s="30" t="s">
        <v>401</v>
      </c>
      <c r="C166" s="298">
        <v>4060</v>
      </c>
    </row>
    <row r="167" spans="2:6" ht="28.5" thickBot="1" x14ac:dyDescent="0.35">
      <c r="B167" s="30" t="s">
        <v>402</v>
      </c>
      <c r="C167" s="296">
        <v>646</v>
      </c>
    </row>
    <row r="168" spans="2:6" ht="28" x14ac:dyDescent="0.3">
      <c r="B168" s="376" t="s">
        <v>664</v>
      </c>
      <c r="C168" s="670">
        <v>56</v>
      </c>
    </row>
    <row r="169" spans="2:6" ht="14.5" thickBot="1" x14ac:dyDescent="0.35">
      <c r="B169" s="89" t="s">
        <v>705</v>
      </c>
      <c r="C169" s="671"/>
    </row>
    <row r="170" spans="2:6" ht="28.5" thickBot="1" x14ac:dyDescent="0.35">
      <c r="B170" s="89" t="s">
        <v>403</v>
      </c>
      <c r="C170" s="296">
        <v>362</v>
      </c>
    </row>
    <row r="171" spans="2:6" ht="42.5" thickBot="1" x14ac:dyDescent="0.35">
      <c r="B171" s="30" t="s">
        <v>404</v>
      </c>
      <c r="C171" s="298">
        <v>1021</v>
      </c>
    </row>
    <row r="172" spans="2:6" x14ac:dyDescent="0.3">
      <c r="B172" s="9" t="s">
        <v>244</v>
      </c>
      <c r="E172" s="304"/>
      <c r="F172" s="305"/>
    </row>
    <row r="174" spans="2:6" ht="14.5" thickBot="1" x14ac:dyDescent="0.35">
      <c r="B174" s="7" t="s">
        <v>585</v>
      </c>
      <c r="C174" s="90"/>
    </row>
    <row r="175" spans="2:6" ht="17.25" customHeight="1" thickBot="1" x14ac:dyDescent="0.35">
      <c r="B175" s="675" t="s">
        <v>405</v>
      </c>
      <c r="C175" s="678" t="s">
        <v>906</v>
      </c>
      <c r="D175" s="679"/>
      <c r="E175" s="678" t="s">
        <v>1104</v>
      </c>
      <c r="F175" s="619"/>
    </row>
    <row r="176" spans="2:6" ht="26" customHeight="1" x14ac:dyDescent="0.3">
      <c r="B176" s="676"/>
      <c r="C176" s="680" t="s">
        <v>406</v>
      </c>
      <c r="D176" s="680" t="s">
        <v>407</v>
      </c>
      <c r="E176" s="680" t="s">
        <v>406</v>
      </c>
      <c r="F176" s="529" t="s">
        <v>665</v>
      </c>
    </row>
    <row r="177" spans="2:6" ht="61.5" customHeight="1" thickBot="1" x14ac:dyDescent="0.35">
      <c r="B177" s="677"/>
      <c r="C177" s="681"/>
      <c r="D177" s="681"/>
      <c r="E177" s="681"/>
      <c r="F177" s="306" t="s">
        <v>355</v>
      </c>
    </row>
    <row r="178" spans="2:6" ht="14.5" thickBot="1" x14ac:dyDescent="0.35">
      <c r="B178" s="30" t="s">
        <v>1105</v>
      </c>
      <c r="C178" s="75">
        <v>683</v>
      </c>
      <c r="D178" s="530">
        <v>8825</v>
      </c>
      <c r="E178" s="75">
        <v>779</v>
      </c>
      <c r="F178" s="86">
        <v>8427</v>
      </c>
    </row>
    <row r="179" spans="2:6" ht="14.5" thickBot="1" x14ac:dyDescent="0.35">
      <c r="B179" s="491" t="s">
        <v>1106</v>
      </c>
      <c r="C179" s="86">
        <v>113676</v>
      </c>
      <c r="D179" s="75">
        <v>0</v>
      </c>
      <c r="E179" s="86">
        <v>166189</v>
      </c>
      <c r="F179" s="75">
        <v>0</v>
      </c>
    </row>
    <row r="180" spans="2:6" ht="14.5" thickBot="1" x14ac:dyDescent="0.35">
      <c r="B180" s="491" t="s">
        <v>1107</v>
      </c>
      <c r="C180" s="86">
        <v>10389</v>
      </c>
      <c r="D180" s="86">
        <v>120609</v>
      </c>
      <c r="E180" s="86">
        <v>7173</v>
      </c>
      <c r="F180" s="86">
        <v>144505</v>
      </c>
    </row>
    <row r="181" spans="2:6" ht="14.5" thickBot="1" x14ac:dyDescent="0.35">
      <c r="B181" s="491" t="s">
        <v>1108</v>
      </c>
      <c r="C181" s="75">
        <v>0</v>
      </c>
      <c r="D181" s="75">
        <v>0</v>
      </c>
      <c r="E181" s="75">
        <v>0</v>
      </c>
      <c r="F181" s="75">
        <v>0</v>
      </c>
    </row>
    <row r="182" spans="2:6" ht="14.5" thickBot="1" x14ac:dyDescent="0.35">
      <c r="B182" s="491" t="s">
        <v>1109</v>
      </c>
      <c r="C182" s="75">
        <v>0</v>
      </c>
      <c r="D182" s="75">
        <v>0</v>
      </c>
      <c r="E182" s="75">
        <v>0</v>
      </c>
      <c r="F182" s="75">
        <v>0</v>
      </c>
    </row>
    <row r="183" spans="2:6" ht="14.5" thickBot="1" x14ac:dyDescent="0.35">
      <c r="B183" s="491" t="s">
        <v>1110</v>
      </c>
      <c r="C183" s="75">
        <v>0</v>
      </c>
      <c r="D183" s="75">
        <v>0</v>
      </c>
      <c r="E183" s="75">
        <v>0</v>
      </c>
      <c r="F183" s="75">
        <v>0</v>
      </c>
    </row>
    <row r="184" spans="2:6" ht="14.5" thickBot="1" x14ac:dyDescent="0.35">
      <c r="B184" s="491" t="s">
        <v>1111</v>
      </c>
      <c r="C184" s="75">
        <v>0</v>
      </c>
      <c r="D184" s="75">
        <v>0</v>
      </c>
      <c r="E184" s="75">
        <v>0</v>
      </c>
      <c r="F184" s="75">
        <v>0</v>
      </c>
    </row>
    <row r="185" spans="2:6" ht="14.5" thickBot="1" x14ac:dyDescent="0.35">
      <c r="B185" s="491" t="s">
        <v>1112</v>
      </c>
      <c r="C185" s="75">
        <v>0</v>
      </c>
      <c r="D185" s="75">
        <v>0</v>
      </c>
      <c r="E185" s="75">
        <v>0</v>
      </c>
      <c r="F185" s="75">
        <v>0</v>
      </c>
    </row>
    <row r="186" spans="2:6" ht="14.5" thickBot="1" x14ac:dyDescent="0.35">
      <c r="B186" s="491" t="s">
        <v>1113</v>
      </c>
      <c r="C186" s="75">
        <v>743</v>
      </c>
      <c r="D186" s="86">
        <v>260951</v>
      </c>
      <c r="E186" s="75">
        <v>0</v>
      </c>
      <c r="F186" s="75">
        <v>0</v>
      </c>
    </row>
    <row r="187" spans="2:6" ht="14.5" thickBot="1" x14ac:dyDescent="0.35">
      <c r="B187" s="491" t="s">
        <v>1114</v>
      </c>
      <c r="C187" s="75">
        <v>27</v>
      </c>
      <c r="D187" s="86">
        <v>8036</v>
      </c>
      <c r="E187" s="75">
        <v>0</v>
      </c>
      <c r="F187" s="75">
        <v>0</v>
      </c>
    </row>
    <row r="188" spans="2:6" ht="14.5" thickBot="1" x14ac:dyDescent="0.35">
      <c r="B188" s="491" t="s">
        <v>1115</v>
      </c>
      <c r="C188" s="86">
        <v>20666</v>
      </c>
      <c r="D188" s="86">
        <v>7623137</v>
      </c>
      <c r="E188" s="86">
        <v>22266</v>
      </c>
      <c r="F188" s="86">
        <v>8200271</v>
      </c>
    </row>
    <row r="189" spans="2:6" ht="14.5" thickBot="1" x14ac:dyDescent="0.35">
      <c r="B189" s="491" t="s">
        <v>1116</v>
      </c>
      <c r="C189" s="75">
        <v>239</v>
      </c>
      <c r="D189" s="86">
        <v>432335</v>
      </c>
      <c r="E189" s="75">
        <v>195</v>
      </c>
      <c r="F189" s="86">
        <v>451534</v>
      </c>
    </row>
    <row r="190" spans="2:6" ht="14.5" thickBot="1" x14ac:dyDescent="0.35">
      <c r="B190" s="491" t="s">
        <v>1117</v>
      </c>
      <c r="C190" s="75" t="s">
        <v>907</v>
      </c>
      <c r="D190" s="75">
        <v>0</v>
      </c>
      <c r="E190" s="75" t="s">
        <v>907</v>
      </c>
      <c r="F190" s="75">
        <v>0</v>
      </c>
    </row>
    <row r="191" spans="2:6" ht="14.5" thickBot="1" x14ac:dyDescent="0.35">
      <c r="B191" s="491" t="s">
        <v>1118</v>
      </c>
      <c r="C191" s="75">
        <v>0</v>
      </c>
      <c r="D191" s="86">
        <v>219555</v>
      </c>
      <c r="E191" s="75">
        <v>0</v>
      </c>
      <c r="F191" s="75">
        <v>0</v>
      </c>
    </row>
    <row r="192" spans="2:6" ht="14.5" thickBot="1" x14ac:dyDescent="0.35">
      <c r="B192" s="491" t="s">
        <v>1119</v>
      </c>
      <c r="C192" s="75">
        <v>349</v>
      </c>
      <c r="D192" s="86">
        <v>2660751</v>
      </c>
      <c r="E192" s="75">
        <v>334</v>
      </c>
      <c r="F192" s="86">
        <v>2362158</v>
      </c>
    </row>
    <row r="193" spans="1:6" ht="14.5" thickBot="1" x14ac:dyDescent="0.35">
      <c r="B193" s="491" t="s">
        <v>1120</v>
      </c>
      <c r="C193" s="75">
        <v>13</v>
      </c>
      <c r="D193" s="86">
        <v>11449</v>
      </c>
      <c r="E193" s="75">
        <v>25</v>
      </c>
      <c r="F193" s="86">
        <v>54975</v>
      </c>
    </row>
    <row r="194" spans="1:6" ht="14.5" thickBot="1" x14ac:dyDescent="0.35">
      <c r="B194" s="491" t="s">
        <v>1121</v>
      </c>
      <c r="C194" s="86">
        <v>5802</v>
      </c>
      <c r="D194" s="86">
        <v>40905233</v>
      </c>
      <c r="E194" s="86">
        <v>6574</v>
      </c>
      <c r="F194" s="86">
        <v>51607197</v>
      </c>
    </row>
    <row r="195" spans="1:6" ht="14.5" thickBot="1" x14ac:dyDescent="0.35">
      <c r="B195" s="491" t="s">
        <v>1122</v>
      </c>
      <c r="C195" s="86">
        <v>49266</v>
      </c>
      <c r="D195" s="86">
        <v>90678493</v>
      </c>
      <c r="E195" s="86">
        <v>75002</v>
      </c>
      <c r="F195" s="86">
        <v>58019975</v>
      </c>
    </row>
    <row r="196" spans="1:6" ht="14.5" thickBot="1" x14ac:dyDescent="0.35">
      <c r="B196" s="491" t="s">
        <v>1123</v>
      </c>
      <c r="C196" s="75">
        <v>0</v>
      </c>
      <c r="D196" s="75">
        <v>0</v>
      </c>
      <c r="E196" s="75">
        <v>0</v>
      </c>
      <c r="F196" s="75">
        <v>0</v>
      </c>
    </row>
    <row r="197" spans="1:6" ht="14.5" thickBot="1" x14ac:dyDescent="0.35">
      <c r="B197" s="491" t="s">
        <v>1124</v>
      </c>
      <c r="C197" s="75">
        <v>0</v>
      </c>
      <c r="D197" s="75">
        <v>0</v>
      </c>
      <c r="E197" s="75">
        <v>0</v>
      </c>
      <c r="F197" s="75">
        <v>0</v>
      </c>
    </row>
    <row r="198" spans="1:6" ht="14.5" thickBot="1" x14ac:dyDescent="0.35">
      <c r="B198" s="491" t="s">
        <v>1125</v>
      </c>
      <c r="C198" s="86">
        <v>1568</v>
      </c>
      <c r="D198" s="86">
        <v>10868624</v>
      </c>
      <c r="E198" s="86">
        <v>1928</v>
      </c>
      <c r="F198" s="86">
        <v>14341345</v>
      </c>
    </row>
    <row r="199" spans="1:6" ht="14.5" thickBot="1" x14ac:dyDescent="0.35">
      <c r="B199" s="491" t="s">
        <v>1126</v>
      </c>
      <c r="C199" s="86">
        <v>8034</v>
      </c>
      <c r="D199" s="86">
        <v>34675801</v>
      </c>
      <c r="E199" s="86">
        <v>7258</v>
      </c>
      <c r="F199" s="86">
        <v>37007695</v>
      </c>
    </row>
    <row r="200" spans="1:6" x14ac:dyDescent="0.3">
      <c r="B200" s="529" t="s">
        <v>1127</v>
      </c>
      <c r="C200" s="560">
        <v>211455</v>
      </c>
      <c r="D200" s="560">
        <v>188473799</v>
      </c>
      <c r="E200" s="560">
        <v>287723</v>
      </c>
      <c r="F200" s="560">
        <v>172198082</v>
      </c>
    </row>
    <row r="201" spans="1:6" x14ac:dyDescent="0.3">
      <c r="B201" s="188" t="s">
        <v>1128</v>
      </c>
    </row>
    <row r="202" spans="1:6" s="12" customFormat="1" ht="72" customHeight="1" x14ac:dyDescent="0.3">
      <c r="A202" s="448"/>
      <c r="B202" s="682" t="s">
        <v>1129</v>
      </c>
      <c r="C202" s="682"/>
    </row>
    <row r="203" spans="1:6" s="12" customFormat="1" x14ac:dyDescent="0.3">
      <c r="A203" s="448"/>
      <c r="B203" s="538"/>
      <c r="C203" s="538"/>
    </row>
    <row r="204" spans="1:6" s="12" customFormat="1" ht="14.5" thickBot="1" x14ac:dyDescent="0.35">
      <c r="A204" s="448"/>
      <c r="B204" s="7" t="s">
        <v>1133</v>
      </c>
      <c r="C204" s="538"/>
    </row>
    <row r="205" spans="1:6" s="12" customFormat="1" ht="15" thickTop="1" thickBot="1" x14ac:dyDescent="0.35">
      <c r="A205" s="448"/>
      <c r="B205" s="689" t="s">
        <v>1134</v>
      </c>
      <c r="C205" s="691" t="s">
        <v>1104</v>
      </c>
      <c r="D205" s="692"/>
    </row>
    <row r="206" spans="1:6" s="12" customFormat="1" ht="39" x14ac:dyDescent="0.3">
      <c r="A206" s="448"/>
      <c r="B206" s="690"/>
      <c r="C206" s="693" t="s">
        <v>406</v>
      </c>
      <c r="D206" s="540" t="s">
        <v>1135</v>
      </c>
    </row>
    <row r="207" spans="1:6" s="12" customFormat="1" x14ac:dyDescent="0.3">
      <c r="A207" s="448"/>
      <c r="B207" s="690"/>
      <c r="C207" s="694"/>
      <c r="D207" s="540" t="s">
        <v>355</v>
      </c>
    </row>
    <row r="208" spans="1:6" s="12" customFormat="1" ht="14.5" thickBot="1" x14ac:dyDescent="0.35">
      <c r="A208" s="448"/>
      <c r="B208" s="541" t="s">
        <v>1136</v>
      </c>
      <c r="C208" s="542">
        <v>550</v>
      </c>
      <c r="D208" s="543">
        <v>5130673</v>
      </c>
    </row>
    <row r="209" spans="1:4" s="12" customFormat="1" ht="14.5" thickBot="1" x14ac:dyDescent="0.35">
      <c r="A209" s="448"/>
      <c r="B209" s="541" t="s">
        <v>1137</v>
      </c>
      <c r="C209" s="542">
        <v>836</v>
      </c>
      <c r="D209" s="543">
        <v>577168</v>
      </c>
    </row>
    <row r="210" spans="1:4" s="12" customFormat="1" ht="26.5" thickBot="1" x14ac:dyDescent="0.35">
      <c r="A210" s="448"/>
      <c r="B210" s="544" t="s">
        <v>1138</v>
      </c>
      <c r="C210" s="542">
        <v>479</v>
      </c>
      <c r="D210" s="543">
        <v>161772</v>
      </c>
    </row>
    <row r="211" spans="1:4" s="12" customFormat="1" ht="14.5" thickBot="1" x14ac:dyDescent="0.35">
      <c r="A211" s="448"/>
      <c r="B211" s="544" t="s">
        <v>1139</v>
      </c>
      <c r="C211" s="543">
        <v>12650</v>
      </c>
      <c r="D211" s="543">
        <v>444619</v>
      </c>
    </row>
    <row r="212" spans="1:4" s="12" customFormat="1" ht="26.5" thickBot="1" x14ac:dyDescent="0.35">
      <c r="A212" s="448"/>
      <c r="B212" s="544" t="s">
        <v>1140</v>
      </c>
      <c r="C212" s="542">
        <v>0</v>
      </c>
      <c r="D212" s="542">
        <v>0</v>
      </c>
    </row>
    <row r="213" spans="1:4" s="12" customFormat="1" ht="26.5" thickBot="1" x14ac:dyDescent="0.35">
      <c r="A213" s="448"/>
      <c r="B213" s="544" t="s">
        <v>1141</v>
      </c>
      <c r="C213" s="543">
        <v>1259</v>
      </c>
      <c r="D213" s="543">
        <v>587417</v>
      </c>
    </row>
    <row r="214" spans="1:4" s="12" customFormat="1" ht="26.5" thickBot="1" x14ac:dyDescent="0.35">
      <c r="A214" s="448"/>
      <c r="B214" s="544" t="s">
        <v>1142</v>
      </c>
      <c r="C214" s="542">
        <v>711</v>
      </c>
      <c r="D214" s="543">
        <v>777005</v>
      </c>
    </row>
    <row r="215" spans="1:4" s="12" customFormat="1" ht="26.5" thickBot="1" x14ac:dyDescent="0.35">
      <c r="A215" s="448"/>
      <c r="B215" s="544" t="s">
        <v>1143</v>
      </c>
      <c r="C215" s="542">
        <v>1</v>
      </c>
      <c r="D215" s="542">
        <v>0</v>
      </c>
    </row>
    <row r="216" spans="1:4" s="12" customFormat="1" ht="26.5" thickBot="1" x14ac:dyDescent="0.35">
      <c r="A216" s="448"/>
      <c r="B216" s="544" t="s">
        <v>1144</v>
      </c>
      <c r="C216" s="543">
        <v>1885</v>
      </c>
      <c r="D216" s="543">
        <v>14096114</v>
      </c>
    </row>
    <row r="217" spans="1:4" s="12" customFormat="1" ht="26.5" thickBot="1" x14ac:dyDescent="0.35">
      <c r="A217" s="448"/>
      <c r="B217" s="544" t="s">
        <v>1145</v>
      </c>
      <c r="C217" s="542">
        <v>747</v>
      </c>
      <c r="D217" s="543">
        <v>465110</v>
      </c>
    </row>
    <row r="218" spans="1:4" s="12" customFormat="1" ht="26.5" thickBot="1" x14ac:dyDescent="0.35">
      <c r="A218" s="448"/>
      <c r="B218" s="544" t="s">
        <v>1146</v>
      </c>
      <c r="C218" s="542">
        <v>0</v>
      </c>
      <c r="D218" s="542">
        <v>0</v>
      </c>
    </row>
    <row r="219" spans="1:4" s="12" customFormat="1" ht="26.5" thickBot="1" x14ac:dyDescent="0.35">
      <c r="A219" s="448"/>
      <c r="B219" s="541" t="s">
        <v>1147</v>
      </c>
      <c r="C219" s="543">
        <v>4405</v>
      </c>
      <c r="D219" s="543">
        <v>2657296</v>
      </c>
    </row>
    <row r="220" spans="1:4" s="12" customFormat="1" ht="26.5" thickBot="1" x14ac:dyDescent="0.35">
      <c r="A220" s="448"/>
      <c r="B220" s="541" t="s">
        <v>1148</v>
      </c>
      <c r="C220" s="543">
        <v>1499</v>
      </c>
      <c r="D220" s="543">
        <v>988133</v>
      </c>
    </row>
    <row r="221" spans="1:4" s="12" customFormat="1" ht="14.5" thickBot="1" x14ac:dyDescent="0.35">
      <c r="A221" s="448"/>
      <c r="B221" s="541" t="s">
        <v>1149</v>
      </c>
      <c r="C221" s="543">
        <v>6785</v>
      </c>
      <c r="D221" s="543">
        <v>4183978</v>
      </c>
    </row>
    <row r="222" spans="1:4" s="12" customFormat="1" ht="14.5" thickBot="1" x14ac:dyDescent="0.35">
      <c r="A222" s="448"/>
      <c r="B222" s="544" t="s">
        <v>1150</v>
      </c>
      <c r="C222" s="543">
        <v>1830</v>
      </c>
      <c r="D222" s="543">
        <v>13289104</v>
      </c>
    </row>
    <row r="223" spans="1:4" s="12" customFormat="1" ht="14.5" thickBot="1" x14ac:dyDescent="0.35">
      <c r="A223" s="448"/>
      <c r="B223" s="544" t="s">
        <v>1151</v>
      </c>
      <c r="C223" s="543">
        <v>2074</v>
      </c>
      <c r="D223" s="543">
        <v>1043749</v>
      </c>
    </row>
    <row r="224" spans="1:4" s="12" customFormat="1" ht="14.5" thickBot="1" x14ac:dyDescent="0.35">
      <c r="A224" s="448"/>
      <c r="B224" s="541" t="s">
        <v>1152</v>
      </c>
      <c r="C224" s="543">
        <v>19493</v>
      </c>
      <c r="D224" s="543">
        <v>9426153</v>
      </c>
    </row>
    <row r="225" spans="1:20" s="12" customFormat="1" ht="14.5" thickBot="1" x14ac:dyDescent="0.35">
      <c r="A225" s="448"/>
      <c r="B225" s="541" t="s">
        <v>1153</v>
      </c>
      <c r="C225" s="542">
        <v>136</v>
      </c>
      <c r="D225" s="543">
        <v>123695</v>
      </c>
    </row>
    <row r="226" spans="1:20" s="12" customFormat="1" ht="14.5" thickBot="1" x14ac:dyDescent="0.35">
      <c r="A226" s="448"/>
      <c r="B226" s="541" t="s">
        <v>1154</v>
      </c>
      <c r="C226" s="542">
        <v>52</v>
      </c>
      <c r="D226" s="543">
        <v>52338</v>
      </c>
    </row>
    <row r="227" spans="1:20" s="12" customFormat="1" ht="14.5" thickBot="1" x14ac:dyDescent="0.35">
      <c r="A227" s="448"/>
      <c r="B227" s="541" t="s">
        <v>1155</v>
      </c>
      <c r="C227" s="542">
        <v>694</v>
      </c>
      <c r="D227" s="543">
        <v>1126878</v>
      </c>
    </row>
    <row r="228" spans="1:20" s="12" customFormat="1" ht="14.5" thickBot="1" x14ac:dyDescent="0.35">
      <c r="A228" s="448"/>
      <c r="B228" s="544" t="s">
        <v>1156</v>
      </c>
      <c r="C228" s="543">
        <v>15786</v>
      </c>
      <c r="D228" s="543">
        <v>1494582</v>
      </c>
    </row>
    <row r="229" spans="1:20" s="12" customFormat="1" ht="14.5" thickBot="1" x14ac:dyDescent="0.35">
      <c r="A229" s="448"/>
      <c r="B229" s="544" t="s">
        <v>1157</v>
      </c>
      <c r="C229" s="542">
        <v>9</v>
      </c>
      <c r="D229" s="543">
        <v>335974</v>
      </c>
    </row>
    <row r="230" spans="1:20" s="12" customFormat="1" ht="14.5" thickBot="1" x14ac:dyDescent="0.35">
      <c r="A230" s="448"/>
      <c r="B230" s="544" t="s">
        <v>1158</v>
      </c>
      <c r="C230" s="542">
        <v>92</v>
      </c>
      <c r="D230" s="543">
        <v>406484</v>
      </c>
    </row>
    <row r="231" spans="1:20" s="12" customFormat="1" ht="26.5" thickBot="1" x14ac:dyDescent="0.35">
      <c r="A231" s="448"/>
      <c r="B231" s="541" t="s">
        <v>1159</v>
      </c>
      <c r="C231" s="542">
        <v>146</v>
      </c>
      <c r="D231" s="543">
        <v>97930</v>
      </c>
    </row>
    <row r="232" spans="1:20" s="12" customFormat="1" ht="26.5" thickBot="1" x14ac:dyDescent="0.35">
      <c r="A232" s="448"/>
      <c r="B232" s="541" t="s">
        <v>1160</v>
      </c>
      <c r="C232" s="543">
        <v>2883</v>
      </c>
      <c r="D232" s="543">
        <v>553803</v>
      </c>
    </row>
    <row r="233" spans="1:20" s="12" customFormat="1" x14ac:dyDescent="0.3">
      <c r="A233" s="448"/>
      <c r="B233" s="545" t="s">
        <v>1127</v>
      </c>
      <c r="C233" s="546">
        <v>75002</v>
      </c>
      <c r="D233" s="539" t="s">
        <v>1161</v>
      </c>
    </row>
    <row r="234" spans="1:20" s="12" customFormat="1" x14ac:dyDescent="0.3">
      <c r="A234" s="448"/>
      <c r="B234" s="188" t="s">
        <v>1128</v>
      </c>
      <c r="C234" s="538"/>
    </row>
    <row r="236" spans="1:20" ht="15" thickBot="1" x14ac:dyDescent="0.4">
      <c r="B236" s="7" t="s">
        <v>1130</v>
      </c>
      <c r="C236"/>
      <c r="D236"/>
      <c r="E236"/>
      <c r="F236"/>
      <c r="G236"/>
      <c r="H236"/>
      <c r="I236"/>
      <c r="J236" s="111" t="s">
        <v>668</v>
      </c>
      <c r="P236"/>
      <c r="Q236"/>
      <c r="R236"/>
      <c r="S236"/>
      <c r="T236"/>
    </row>
    <row r="237" spans="1:20" ht="17.25" customHeight="1" thickBot="1" x14ac:dyDescent="0.35">
      <c r="B237" s="609" t="s">
        <v>583</v>
      </c>
      <c r="C237" s="615" t="s">
        <v>410</v>
      </c>
      <c r="D237" s="612" t="s">
        <v>204</v>
      </c>
      <c r="E237" s="613"/>
      <c r="F237" s="613"/>
      <c r="G237" s="613"/>
      <c r="H237" s="613"/>
      <c r="I237" s="613"/>
      <c r="J237" s="614"/>
    </row>
    <row r="238" spans="1:20" ht="17.25" customHeight="1" x14ac:dyDescent="0.3">
      <c r="B238" s="610"/>
      <c r="C238" s="616"/>
      <c r="D238" s="615" t="s">
        <v>666</v>
      </c>
      <c r="E238" s="683" t="s">
        <v>399</v>
      </c>
      <c r="F238" s="684"/>
      <c r="G238" s="685" t="s">
        <v>667</v>
      </c>
      <c r="H238" s="687" t="s">
        <v>399</v>
      </c>
      <c r="I238" s="688"/>
      <c r="J238" s="615" t="s">
        <v>704</v>
      </c>
    </row>
    <row r="239" spans="1:20" ht="52.5" thickBot="1" x14ac:dyDescent="0.35">
      <c r="B239" s="611"/>
      <c r="C239" s="617"/>
      <c r="D239" s="617"/>
      <c r="E239" s="307" t="s">
        <v>411</v>
      </c>
      <c r="F239" s="308" t="s">
        <v>412</v>
      </c>
      <c r="G239" s="686"/>
      <c r="H239" s="309" t="s">
        <v>413</v>
      </c>
      <c r="I239" s="309" t="s">
        <v>414</v>
      </c>
      <c r="J239" s="617"/>
    </row>
    <row r="240" spans="1:20" ht="14.5" thickBot="1" x14ac:dyDescent="0.35">
      <c r="B240" s="531" t="s">
        <v>1131</v>
      </c>
      <c r="C240" s="532">
        <v>2199</v>
      </c>
      <c r="D240" s="532">
        <v>1595</v>
      </c>
      <c r="E240" s="532">
        <v>1383</v>
      </c>
      <c r="F240" s="533">
        <v>199</v>
      </c>
      <c r="G240" s="533">
        <v>606</v>
      </c>
      <c r="H240" s="533">
        <v>549</v>
      </c>
      <c r="I240" s="533">
        <v>12</v>
      </c>
      <c r="J240" s="533">
        <v>-2</v>
      </c>
    </row>
    <row r="241" spans="2:10" ht="14.5" thickBot="1" x14ac:dyDescent="0.35">
      <c r="B241" s="310" t="s">
        <v>415</v>
      </c>
      <c r="C241" s="534">
        <v>1803</v>
      </c>
      <c r="D241" s="534">
        <v>1310</v>
      </c>
      <c r="E241" s="535">
        <v>1135</v>
      </c>
      <c r="F241" s="535">
        <v>169</v>
      </c>
      <c r="G241" s="535">
        <v>494</v>
      </c>
      <c r="H241" s="535">
        <v>449</v>
      </c>
      <c r="I241" s="535">
        <v>6</v>
      </c>
      <c r="J241" s="535">
        <v>-1</v>
      </c>
    </row>
    <row r="242" spans="2:10" ht="14.5" thickBot="1" x14ac:dyDescent="0.35">
      <c r="B242" s="310" t="s">
        <v>408</v>
      </c>
      <c r="C242" s="534">
        <v>2208</v>
      </c>
      <c r="D242" s="534">
        <v>1544</v>
      </c>
      <c r="E242" s="534">
        <v>1281</v>
      </c>
      <c r="F242" s="535">
        <v>252</v>
      </c>
      <c r="G242" s="535">
        <v>664</v>
      </c>
      <c r="H242" s="535">
        <v>556</v>
      </c>
      <c r="I242" s="535">
        <v>31</v>
      </c>
      <c r="J242" s="535" t="s">
        <v>57</v>
      </c>
    </row>
    <row r="243" spans="2:10" ht="14.5" thickBot="1" x14ac:dyDescent="0.35">
      <c r="B243" s="310" t="s">
        <v>339</v>
      </c>
      <c r="C243" s="534">
        <v>2206</v>
      </c>
      <c r="D243" s="534">
        <v>1588</v>
      </c>
      <c r="E243" s="534">
        <v>1363</v>
      </c>
      <c r="F243" s="535">
        <v>214</v>
      </c>
      <c r="G243" s="535">
        <v>618</v>
      </c>
      <c r="H243" s="535">
        <v>552</v>
      </c>
      <c r="I243" s="535">
        <v>15</v>
      </c>
      <c r="J243" s="535">
        <v>-1</v>
      </c>
    </row>
    <row r="244" spans="2:10" ht="14.5" thickBot="1" x14ac:dyDescent="0.35">
      <c r="B244" s="310" t="s">
        <v>416</v>
      </c>
      <c r="C244" s="534">
        <v>3448</v>
      </c>
      <c r="D244" s="534">
        <v>2429</v>
      </c>
      <c r="E244" s="534">
        <v>2076</v>
      </c>
      <c r="F244" s="535">
        <v>311</v>
      </c>
      <c r="G244" s="535">
        <v>1019</v>
      </c>
      <c r="H244" s="535">
        <v>850</v>
      </c>
      <c r="I244" s="535">
        <v>42</v>
      </c>
      <c r="J244" s="535" t="s">
        <v>57</v>
      </c>
    </row>
    <row r="245" spans="2:10" ht="14.5" thickBot="1" x14ac:dyDescent="0.35">
      <c r="B245" s="310" t="s">
        <v>417</v>
      </c>
      <c r="C245" s="534">
        <v>1911</v>
      </c>
      <c r="D245" s="534">
        <v>1389</v>
      </c>
      <c r="E245" s="534">
        <v>1167</v>
      </c>
      <c r="F245" s="535">
        <v>205</v>
      </c>
      <c r="G245" s="535">
        <v>553</v>
      </c>
      <c r="H245" s="535">
        <v>486</v>
      </c>
      <c r="I245" s="535">
        <v>23</v>
      </c>
      <c r="J245" s="535">
        <v>-31</v>
      </c>
    </row>
    <row r="246" spans="2:10" ht="14.5" thickBot="1" x14ac:dyDescent="0.35">
      <c r="B246" s="310" t="s">
        <v>340</v>
      </c>
      <c r="C246" s="534">
        <v>1758</v>
      </c>
      <c r="D246" s="534">
        <v>1280</v>
      </c>
      <c r="E246" s="535">
        <v>1101</v>
      </c>
      <c r="F246" s="535">
        <v>163</v>
      </c>
      <c r="G246" s="535">
        <v>479</v>
      </c>
      <c r="H246" s="535">
        <v>440</v>
      </c>
      <c r="I246" s="535">
        <v>4</v>
      </c>
      <c r="J246" s="535">
        <v>-1</v>
      </c>
    </row>
    <row r="247" spans="2:10" ht="14.5" thickBot="1" x14ac:dyDescent="0.35">
      <c r="B247" s="310" t="s">
        <v>418</v>
      </c>
      <c r="C247" s="534">
        <v>2110</v>
      </c>
      <c r="D247" s="534">
        <v>1541</v>
      </c>
      <c r="E247" s="534">
        <v>1355</v>
      </c>
      <c r="F247" s="535">
        <v>176</v>
      </c>
      <c r="G247" s="535">
        <v>570</v>
      </c>
      <c r="H247" s="535">
        <v>527</v>
      </c>
      <c r="I247" s="535">
        <v>6</v>
      </c>
      <c r="J247" s="535">
        <v>-1</v>
      </c>
    </row>
    <row r="248" spans="2:10" ht="14.5" thickBot="1" x14ac:dyDescent="0.35">
      <c r="B248" s="310" t="s">
        <v>409</v>
      </c>
      <c r="C248" s="534">
        <v>1997</v>
      </c>
      <c r="D248" s="534">
        <v>1443</v>
      </c>
      <c r="E248" s="534">
        <v>1254</v>
      </c>
      <c r="F248" s="535">
        <v>182</v>
      </c>
      <c r="G248" s="535">
        <v>559</v>
      </c>
      <c r="H248" s="535">
        <v>503</v>
      </c>
      <c r="I248" s="535">
        <v>14</v>
      </c>
      <c r="J248" s="535">
        <v>-5</v>
      </c>
    </row>
    <row r="249" spans="2:10" ht="14.5" thickBot="1" x14ac:dyDescent="0.35">
      <c r="B249" s="310" t="s">
        <v>419</v>
      </c>
      <c r="C249" s="534">
        <v>1327</v>
      </c>
      <c r="D249" s="535">
        <v>978</v>
      </c>
      <c r="E249" s="535">
        <v>863</v>
      </c>
      <c r="F249" s="535">
        <v>113</v>
      </c>
      <c r="G249" s="535">
        <v>356</v>
      </c>
      <c r="H249" s="535">
        <v>337</v>
      </c>
      <c r="I249" s="535">
        <v>1</v>
      </c>
      <c r="J249" s="535">
        <v>-6</v>
      </c>
    </row>
    <row r="250" spans="2:10" ht="14.5" thickBot="1" x14ac:dyDescent="0.35">
      <c r="B250" s="310" t="s">
        <v>344</v>
      </c>
      <c r="C250" s="534">
        <v>3583</v>
      </c>
      <c r="D250" s="534">
        <v>2584</v>
      </c>
      <c r="E250" s="534">
        <v>2254</v>
      </c>
      <c r="F250" s="535">
        <v>283</v>
      </c>
      <c r="G250" s="535">
        <v>1000</v>
      </c>
      <c r="H250" s="535">
        <v>886</v>
      </c>
      <c r="I250" s="535">
        <v>27</v>
      </c>
      <c r="J250" s="535">
        <v>-1</v>
      </c>
    </row>
    <row r="251" spans="2:10" ht="14.5" thickBot="1" x14ac:dyDescent="0.35">
      <c r="B251" s="310" t="s">
        <v>420</v>
      </c>
      <c r="C251" s="534">
        <v>3710</v>
      </c>
      <c r="D251" s="534">
        <v>2662</v>
      </c>
      <c r="E251" s="534">
        <v>2304</v>
      </c>
      <c r="F251" s="535">
        <v>337</v>
      </c>
      <c r="G251" s="535">
        <v>1048</v>
      </c>
      <c r="H251" s="535">
        <v>899</v>
      </c>
      <c r="I251" s="535">
        <v>42</v>
      </c>
      <c r="J251" s="535" t="s">
        <v>57</v>
      </c>
    </row>
    <row r="252" spans="2:10" ht="14.5" thickBot="1" x14ac:dyDescent="0.35">
      <c r="B252" s="310" t="s">
        <v>1132</v>
      </c>
      <c r="C252" s="534">
        <v>2154</v>
      </c>
      <c r="D252" s="534">
        <v>1565</v>
      </c>
      <c r="E252" s="534">
        <v>1377</v>
      </c>
      <c r="F252" s="535">
        <v>173</v>
      </c>
      <c r="G252" s="535">
        <v>590</v>
      </c>
      <c r="H252" s="535">
        <v>530</v>
      </c>
      <c r="I252" s="535">
        <v>6</v>
      </c>
      <c r="J252" s="535">
        <v>0</v>
      </c>
    </row>
    <row r="253" spans="2:10" ht="14.5" thickBot="1" x14ac:dyDescent="0.35">
      <c r="B253" s="310" t="s">
        <v>421</v>
      </c>
      <c r="C253" s="534">
        <v>2522</v>
      </c>
      <c r="D253" s="534">
        <v>1850</v>
      </c>
      <c r="E253" s="534">
        <v>1613</v>
      </c>
      <c r="F253" s="535">
        <v>206</v>
      </c>
      <c r="G253" s="535">
        <v>672</v>
      </c>
      <c r="H253" s="535">
        <v>619</v>
      </c>
      <c r="I253" s="535">
        <v>9</v>
      </c>
      <c r="J253" s="535">
        <v>0</v>
      </c>
    </row>
    <row r="254" spans="2:10" ht="14.5" thickBot="1" x14ac:dyDescent="0.35">
      <c r="B254" s="310" t="s">
        <v>422</v>
      </c>
      <c r="C254" s="534">
        <v>1762</v>
      </c>
      <c r="D254" s="534">
        <v>1286</v>
      </c>
      <c r="E254" s="534">
        <v>1139</v>
      </c>
      <c r="F254" s="535">
        <v>144</v>
      </c>
      <c r="G254" s="535">
        <v>476</v>
      </c>
      <c r="H254" s="535">
        <v>444</v>
      </c>
      <c r="I254" s="535">
        <v>4</v>
      </c>
      <c r="J254" s="535">
        <v>0</v>
      </c>
    </row>
    <row r="255" spans="2:10" ht="14.5" thickBot="1" x14ac:dyDescent="0.35">
      <c r="B255" s="310" t="s">
        <v>423</v>
      </c>
      <c r="C255" s="534">
        <v>2311</v>
      </c>
      <c r="D255" s="534">
        <v>1659</v>
      </c>
      <c r="E255" s="534">
        <v>1488</v>
      </c>
      <c r="F255" s="535">
        <v>163</v>
      </c>
      <c r="G255" s="535">
        <v>654</v>
      </c>
      <c r="H255" s="535">
        <v>574</v>
      </c>
      <c r="I255" s="536">
        <v>21</v>
      </c>
      <c r="J255" s="535">
        <v>-2</v>
      </c>
    </row>
    <row r="256" spans="2:10" ht="14.5" thickBot="1" x14ac:dyDescent="0.35">
      <c r="B256" s="310" t="s">
        <v>350</v>
      </c>
      <c r="C256" s="537">
        <v>2062</v>
      </c>
      <c r="D256" s="537">
        <v>1499</v>
      </c>
      <c r="E256" s="537">
        <v>1251</v>
      </c>
      <c r="F256" s="536">
        <v>244</v>
      </c>
      <c r="G256" s="536">
        <v>565</v>
      </c>
      <c r="H256" s="536">
        <v>517</v>
      </c>
      <c r="I256" s="536">
        <v>13</v>
      </c>
      <c r="J256" s="535">
        <v>-1</v>
      </c>
    </row>
    <row r="257" spans="2:10" ht="14.5" thickBot="1" x14ac:dyDescent="0.35">
      <c r="B257" s="310" t="s">
        <v>351</v>
      </c>
      <c r="C257" s="537">
        <v>2485</v>
      </c>
      <c r="D257" s="537">
        <v>1824</v>
      </c>
      <c r="E257" s="537">
        <v>1579</v>
      </c>
      <c r="F257" s="536">
        <v>219</v>
      </c>
      <c r="G257" s="536">
        <v>662</v>
      </c>
      <c r="H257" s="536">
        <v>621</v>
      </c>
      <c r="I257" s="536">
        <v>12</v>
      </c>
      <c r="J257" s="535">
        <v>-2</v>
      </c>
    </row>
    <row r="258" spans="2:10" ht="14.5" thickBot="1" x14ac:dyDescent="0.35">
      <c r="B258" s="310" t="s">
        <v>352</v>
      </c>
      <c r="C258" s="537">
        <v>1850</v>
      </c>
      <c r="D258" s="537">
        <v>1353</v>
      </c>
      <c r="E258" s="537">
        <v>1193</v>
      </c>
      <c r="F258" s="536">
        <v>154</v>
      </c>
      <c r="G258" s="536">
        <v>500</v>
      </c>
      <c r="H258" s="536">
        <v>462</v>
      </c>
      <c r="I258" s="536">
        <v>7</v>
      </c>
      <c r="J258" s="535">
        <v>-3</v>
      </c>
    </row>
    <row r="259" spans="2:10" ht="14.5" thickBot="1" x14ac:dyDescent="0.35">
      <c r="B259" s="310" t="s">
        <v>353</v>
      </c>
      <c r="C259" s="537">
        <v>1660</v>
      </c>
      <c r="D259" s="537">
        <v>1214</v>
      </c>
      <c r="E259" s="537">
        <v>1078</v>
      </c>
      <c r="F259" s="536">
        <v>129</v>
      </c>
      <c r="G259" s="536">
        <v>446</v>
      </c>
      <c r="H259" s="536">
        <v>412</v>
      </c>
      <c r="I259" s="536">
        <v>3</v>
      </c>
      <c r="J259" s="535" t="s">
        <v>57</v>
      </c>
    </row>
    <row r="260" spans="2:10" ht="14.5" x14ac:dyDescent="0.35">
      <c r="B260" s="110" t="s">
        <v>371</v>
      </c>
      <c r="C260"/>
      <c r="D260"/>
      <c r="E260"/>
      <c r="F260"/>
      <c r="G260"/>
      <c r="H260"/>
      <c r="I260"/>
    </row>
    <row r="261" spans="2:10" ht="14.5" x14ac:dyDescent="0.35">
      <c r="B261" s="110" t="s">
        <v>535</v>
      </c>
      <c r="C261"/>
      <c r="D261"/>
      <c r="E261"/>
      <c r="F261"/>
      <c r="G261"/>
      <c r="H261"/>
      <c r="I261"/>
    </row>
  </sheetData>
  <mergeCells count="26">
    <mergeCell ref="B202:C202"/>
    <mergeCell ref="B237:B239"/>
    <mergeCell ref="C237:C239"/>
    <mergeCell ref="D237:J237"/>
    <mergeCell ref="D238:D239"/>
    <mergeCell ref="E238:F238"/>
    <mergeCell ref="G238:G239"/>
    <mergeCell ref="J238:J239"/>
    <mergeCell ref="H238:I238"/>
    <mergeCell ref="B205:B207"/>
    <mergeCell ref="C205:D205"/>
    <mergeCell ref="C206:C207"/>
    <mergeCell ref="B175:B177"/>
    <mergeCell ref="C175:D175"/>
    <mergeCell ref="E175:F175"/>
    <mergeCell ref="C176:C177"/>
    <mergeCell ref="D176:D177"/>
    <mergeCell ref="E176:E177"/>
    <mergeCell ref="F65:H65"/>
    <mergeCell ref="C65:E65"/>
    <mergeCell ref="B65:B66"/>
    <mergeCell ref="C168:C169"/>
    <mergeCell ref="B3:B4"/>
    <mergeCell ref="C3:E3"/>
    <mergeCell ref="F3:H3"/>
    <mergeCell ref="B6:H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5E86"/>
  </sheetPr>
  <dimension ref="A2:T36"/>
  <sheetViews>
    <sheetView zoomScale="80" zoomScaleNormal="80" workbookViewId="0">
      <selection activeCell="A10" sqref="A1:A1048576"/>
    </sheetView>
  </sheetViews>
  <sheetFormatPr defaultColWidth="9.1796875" defaultRowHeight="14" x14ac:dyDescent="0.3"/>
  <cols>
    <col min="1" max="1" width="7.1796875" style="356" customWidth="1"/>
    <col min="2" max="2" width="42.7265625" style="1" customWidth="1"/>
    <col min="3" max="3" width="108.54296875" style="1" customWidth="1"/>
    <col min="4" max="4" width="22.7265625" style="1" customWidth="1"/>
    <col min="5" max="5" width="24" style="1" customWidth="1"/>
    <col min="6" max="6" width="12.26953125" style="1" customWidth="1"/>
    <col min="7" max="13" width="9.1796875" style="1"/>
    <col min="14" max="15" width="9.26953125" style="1" bestFit="1" customWidth="1"/>
    <col min="16" max="16384" width="9.1796875" style="1"/>
  </cols>
  <sheetData>
    <row r="2" spans="1:5" ht="14.5" thickBot="1" x14ac:dyDescent="0.35">
      <c r="B2" s="112" t="s">
        <v>1034</v>
      </c>
    </row>
    <row r="3" spans="1:5" x14ac:dyDescent="0.3">
      <c r="B3" s="120" t="s">
        <v>467</v>
      </c>
      <c r="C3" s="708" t="s">
        <v>468</v>
      </c>
      <c r="D3" s="710" t="s">
        <v>469</v>
      </c>
      <c r="E3" s="708" t="s">
        <v>470</v>
      </c>
    </row>
    <row r="4" spans="1:5" ht="58.5" customHeight="1" thickBot="1" x14ac:dyDescent="0.35">
      <c r="A4" s="571"/>
      <c r="B4" s="121" t="s">
        <v>471</v>
      </c>
      <c r="C4" s="709"/>
      <c r="D4" s="711"/>
      <c r="E4" s="712"/>
    </row>
    <row r="5" spans="1:5" ht="14.5" thickBot="1" x14ac:dyDescent="0.35">
      <c r="B5" s="713" t="s">
        <v>472</v>
      </c>
      <c r="C5" s="714"/>
      <c r="D5" s="715"/>
      <c r="E5" s="716"/>
    </row>
    <row r="6" spans="1:5" ht="162.75" customHeight="1" x14ac:dyDescent="0.3">
      <c r="B6" s="115" t="s">
        <v>579</v>
      </c>
      <c r="C6" s="717" t="s">
        <v>1029</v>
      </c>
      <c r="D6" s="700" t="s">
        <v>1030</v>
      </c>
      <c r="E6" s="703">
        <v>18384959.82</v>
      </c>
    </row>
    <row r="7" spans="1:5" x14ac:dyDescent="0.3">
      <c r="B7" s="116" t="s">
        <v>474</v>
      </c>
      <c r="C7" s="717"/>
      <c r="D7" s="701"/>
      <c r="E7" s="704"/>
    </row>
    <row r="8" spans="1:5" ht="163.5" customHeight="1" thickBot="1" x14ac:dyDescent="0.35">
      <c r="B8" s="117" t="s">
        <v>536</v>
      </c>
      <c r="C8" s="717"/>
      <c r="D8" s="702"/>
      <c r="E8" s="705"/>
    </row>
    <row r="9" spans="1:5" ht="168.75" customHeight="1" x14ac:dyDescent="0.3">
      <c r="B9" s="190" t="s">
        <v>1031</v>
      </c>
      <c r="C9" s="697" t="s">
        <v>1032</v>
      </c>
      <c r="D9" s="700" t="s">
        <v>1033</v>
      </c>
      <c r="E9" s="703">
        <v>102720000</v>
      </c>
    </row>
    <row r="10" spans="1:5" ht="37.5" customHeight="1" x14ac:dyDescent="0.3">
      <c r="B10" s="118" t="s">
        <v>474</v>
      </c>
      <c r="C10" s="698"/>
      <c r="D10" s="701"/>
      <c r="E10" s="704"/>
    </row>
    <row r="11" spans="1:5" ht="152.25" customHeight="1" thickBot="1" x14ac:dyDescent="0.35">
      <c r="B11" s="119" t="s">
        <v>475</v>
      </c>
      <c r="C11" s="699"/>
      <c r="D11" s="702"/>
      <c r="E11" s="705"/>
    </row>
    <row r="12" spans="1:5" x14ac:dyDescent="0.3">
      <c r="B12" s="9" t="s">
        <v>479</v>
      </c>
    </row>
    <row r="15" spans="1:5" ht="14.5" thickBot="1" x14ac:dyDescent="0.35">
      <c r="B15" s="112" t="s">
        <v>1035</v>
      </c>
    </row>
    <row r="16" spans="1:5" ht="14.5" thickBot="1" x14ac:dyDescent="0.35">
      <c r="B16" s="280" t="s">
        <v>476</v>
      </c>
      <c r="C16" s="284">
        <v>2024</v>
      </c>
    </row>
    <row r="17" spans="1:20" ht="14.5" thickBot="1" x14ac:dyDescent="0.35">
      <c r="A17" s="571"/>
      <c r="B17" s="474" t="s">
        <v>477</v>
      </c>
      <c r="C17" s="75">
        <v>46</v>
      </c>
    </row>
    <row r="18" spans="1:20" ht="14.5" thickBot="1" x14ac:dyDescent="0.35">
      <c r="B18" s="474" t="s">
        <v>580</v>
      </c>
      <c r="C18" s="75">
        <v>2</v>
      </c>
    </row>
    <row r="19" spans="1:20" ht="14.5" thickBot="1" x14ac:dyDescent="0.35">
      <c r="B19" s="474" t="s">
        <v>478</v>
      </c>
      <c r="C19" s="75">
        <v>0</v>
      </c>
    </row>
    <row r="20" spans="1:20" ht="14.5" thickBot="1" x14ac:dyDescent="0.35">
      <c r="B20" s="72" t="s">
        <v>8</v>
      </c>
      <c r="C20" s="73">
        <v>48</v>
      </c>
    </row>
    <row r="21" spans="1:20" x14ac:dyDescent="0.3">
      <c r="B21" s="9" t="s">
        <v>479</v>
      </c>
    </row>
    <row r="23" spans="1:20" ht="14.5" thickBot="1" x14ac:dyDescent="0.35">
      <c r="B23" s="112" t="s">
        <v>1036</v>
      </c>
    </row>
    <row r="24" spans="1:20" ht="14.5" thickBot="1" x14ac:dyDescent="0.35">
      <c r="B24" s="311" t="s">
        <v>480</v>
      </c>
      <c r="C24" s="276" t="s">
        <v>481</v>
      </c>
      <c r="D24" s="276" t="s">
        <v>482</v>
      </c>
    </row>
    <row r="25" spans="1:20" ht="42" customHeight="1" x14ac:dyDescent="0.3">
      <c r="A25" s="571"/>
      <c r="B25" s="477" t="s">
        <v>1037</v>
      </c>
      <c r="C25" s="695" t="s">
        <v>999</v>
      </c>
      <c r="D25" s="670">
        <v>3</v>
      </c>
    </row>
    <row r="26" spans="1:20" x14ac:dyDescent="0.3">
      <c r="B26" s="478" t="s">
        <v>1038</v>
      </c>
      <c r="C26" s="706"/>
      <c r="D26" s="707"/>
    </row>
    <row r="27" spans="1:20" ht="14.5" thickBot="1" x14ac:dyDescent="0.35">
      <c r="B27" s="479" t="s">
        <v>1039</v>
      </c>
      <c r="C27" s="706"/>
      <c r="D27" s="707"/>
    </row>
    <row r="28" spans="1:20" x14ac:dyDescent="0.3">
      <c r="B28" s="477" t="s">
        <v>1040</v>
      </c>
      <c r="C28" s="695" t="s">
        <v>995</v>
      </c>
      <c r="D28" s="670">
        <v>2</v>
      </c>
      <c r="T28" s="113"/>
    </row>
    <row r="29" spans="1:20" ht="14.5" thickBot="1" x14ac:dyDescent="0.35">
      <c r="B29" s="479" t="s">
        <v>1041</v>
      </c>
      <c r="C29" s="696"/>
      <c r="D29" s="671"/>
    </row>
    <row r="30" spans="1:20" ht="14.5" thickBot="1" x14ac:dyDescent="0.35">
      <c r="B30" s="479" t="s">
        <v>1042</v>
      </c>
      <c r="C30" s="476" t="s">
        <v>992</v>
      </c>
      <c r="D30" s="475">
        <v>1</v>
      </c>
    </row>
    <row r="31" spans="1:20" ht="14.5" thickBot="1" x14ac:dyDescent="0.35">
      <c r="B31" s="479" t="s">
        <v>1043</v>
      </c>
      <c r="C31" s="21" t="s">
        <v>1013</v>
      </c>
      <c r="D31" s="296">
        <v>1</v>
      </c>
    </row>
    <row r="32" spans="1:20" ht="14.5" thickBot="1" x14ac:dyDescent="0.35">
      <c r="B32" s="479" t="s">
        <v>1044</v>
      </c>
      <c r="C32" s="21" t="s">
        <v>1008</v>
      </c>
      <c r="D32" s="296">
        <v>1</v>
      </c>
    </row>
    <row r="33" spans="2:4" ht="14.5" thickBot="1" x14ac:dyDescent="0.35">
      <c r="B33" s="479" t="s">
        <v>1045</v>
      </c>
      <c r="C33" s="21" t="s">
        <v>1000</v>
      </c>
      <c r="D33" s="296">
        <v>1</v>
      </c>
    </row>
    <row r="34" spans="2:4" ht="14.5" thickBot="1" x14ac:dyDescent="0.35">
      <c r="B34" s="479" t="s">
        <v>1046</v>
      </c>
      <c r="C34" s="21" t="s">
        <v>1003</v>
      </c>
      <c r="D34" s="296">
        <v>1</v>
      </c>
    </row>
    <row r="35" spans="2:4" ht="14.5" thickBot="1" x14ac:dyDescent="0.35">
      <c r="B35" s="117" t="s">
        <v>8</v>
      </c>
      <c r="C35" s="99" t="s">
        <v>473</v>
      </c>
      <c r="D35" s="20">
        <v>10</v>
      </c>
    </row>
    <row r="36" spans="2:4" x14ac:dyDescent="0.3">
      <c r="B36" s="114" t="s">
        <v>479</v>
      </c>
    </row>
  </sheetData>
  <mergeCells count="14">
    <mergeCell ref="C3:C4"/>
    <mergeCell ref="D3:D4"/>
    <mergeCell ref="E3:E4"/>
    <mergeCell ref="B5:E5"/>
    <mergeCell ref="D6:D8"/>
    <mergeCell ref="E6:E8"/>
    <mergeCell ref="C6:C8"/>
    <mergeCell ref="D28:D29"/>
    <mergeCell ref="C28:C29"/>
    <mergeCell ref="C9:C11"/>
    <mergeCell ref="D9:D11"/>
    <mergeCell ref="E9:E11"/>
    <mergeCell ref="C25:C27"/>
    <mergeCell ref="D25:D2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5E86"/>
  </sheetPr>
  <dimension ref="A2:Q195"/>
  <sheetViews>
    <sheetView zoomScaleNormal="100" workbookViewId="0">
      <selection activeCell="A184" sqref="A1:A1048576"/>
    </sheetView>
  </sheetViews>
  <sheetFormatPr defaultColWidth="9.1796875" defaultRowHeight="14" x14ac:dyDescent="0.3"/>
  <cols>
    <col min="1" max="1" width="4.6328125" style="356" customWidth="1"/>
    <col min="2" max="2" width="40.54296875" style="1" customWidth="1"/>
    <col min="3" max="3" width="17.54296875" style="1" customWidth="1"/>
    <col min="4" max="4" width="12" style="1" customWidth="1"/>
    <col min="5" max="5" width="12.81640625" style="1" customWidth="1"/>
    <col min="6" max="6" width="18.81640625" style="1" customWidth="1"/>
    <col min="7" max="7" width="12.7265625" style="1" customWidth="1"/>
    <col min="8" max="8" width="12.1796875" style="1" customWidth="1"/>
    <col min="9" max="9" width="13.26953125" style="1" customWidth="1"/>
    <col min="10" max="10" width="11.1796875" style="1" customWidth="1"/>
    <col min="11" max="11" width="16" style="1" customWidth="1"/>
    <col min="12" max="12" width="11.7265625" style="1" customWidth="1"/>
    <col min="13" max="13" width="9.1796875" style="1" customWidth="1"/>
    <col min="14" max="14" width="17.81640625" style="1" customWidth="1"/>
    <col min="15" max="15" width="14.54296875" style="1" customWidth="1"/>
    <col min="16" max="16" width="10.1796875" style="1" customWidth="1"/>
    <col min="17" max="17" width="7.7265625" style="1" bestFit="1" customWidth="1"/>
    <col min="18" max="16384" width="9.1796875" style="1"/>
  </cols>
  <sheetData>
    <row r="2" spans="2:10" ht="14.5" thickBot="1" x14ac:dyDescent="0.35">
      <c r="B2" s="7" t="s">
        <v>1173</v>
      </c>
    </row>
    <row r="3" spans="2:10" ht="42.5" thickBot="1" x14ac:dyDescent="0.35">
      <c r="B3" s="402" t="s">
        <v>724</v>
      </c>
      <c r="C3" s="406" t="s">
        <v>725</v>
      </c>
      <c r="D3" s="406" t="s">
        <v>726</v>
      </c>
      <c r="E3" s="406" t="s">
        <v>727</v>
      </c>
    </row>
    <row r="4" spans="2:10" ht="14.5" thickBot="1" x14ac:dyDescent="0.35">
      <c r="B4" s="407" t="s">
        <v>728</v>
      </c>
      <c r="C4" s="408">
        <v>1736</v>
      </c>
      <c r="D4" s="408">
        <v>1727</v>
      </c>
      <c r="E4" s="408">
        <v>1765</v>
      </c>
      <c r="H4" s="8"/>
      <c r="I4" s="8"/>
      <c r="J4" s="8"/>
    </row>
    <row r="5" spans="2:10" ht="14.5" thickBot="1" x14ac:dyDescent="0.35">
      <c r="B5" s="409" t="s">
        <v>222</v>
      </c>
      <c r="C5" s="410">
        <v>1238</v>
      </c>
      <c r="D5" s="410">
        <v>1287</v>
      </c>
      <c r="E5" s="410">
        <v>1052</v>
      </c>
      <c r="H5" s="8"/>
      <c r="I5" s="8"/>
      <c r="J5" s="8"/>
    </row>
    <row r="6" spans="2:10" ht="14.5" thickBot="1" x14ac:dyDescent="0.35">
      <c r="B6" s="409" t="s">
        <v>729</v>
      </c>
      <c r="C6" s="410">
        <v>1383</v>
      </c>
      <c r="D6" s="410">
        <v>1421</v>
      </c>
      <c r="E6" s="410">
        <v>1190</v>
      </c>
      <c r="H6" s="8"/>
      <c r="I6" s="8"/>
      <c r="J6" s="8"/>
    </row>
    <row r="7" spans="2:10" ht="14.5" thickBot="1" x14ac:dyDescent="0.35">
      <c r="B7" s="409" t="s">
        <v>730</v>
      </c>
      <c r="C7" s="410">
        <v>1326</v>
      </c>
      <c r="D7" s="410">
        <v>1349</v>
      </c>
      <c r="E7" s="410">
        <v>1208</v>
      </c>
      <c r="H7" s="8"/>
      <c r="I7" s="8"/>
      <c r="J7" s="8"/>
    </row>
    <row r="8" spans="2:10" ht="14.5" thickBot="1" x14ac:dyDescent="0.35">
      <c r="B8" s="409" t="s">
        <v>1184</v>
      </c>
      <c r="C8" s="410">
        <v>1589</v>
      </c>
      <c r="D8" s="410">
        <v>1598</v>
      </c>
      <c r="E8" s="410">
        <v>1555</v>
      </c>
      <c r="H8" s="8"/>
      <c r="I8" s="8"/>
      <c r="J8" s="8"/>
    </row>
    <row r="9" spans="2:10" ht="14.5" thickBot="1" x14ac:dyDescent="0.35">
      <c r="B9" s="409" t="s">
        <v>390</v>
      </c>
      <c r="C9" s="410">
        <v>1563</v>
      </c>
      <c r="D9" s="410">
        <v>1580</v>
      </c>
      <c r="E9" s="410">
        <v>1492</v>
      </c>
      <c r="H9" s="8"/>
      <c r="I9" s="8"/>
      <c r="J9" s="8"/>
    </row>
    <row r="10" spans="2:10" ht="14.5" thickBot="1" x14ac:dyDescent="0.35">
      <c r="B10" s="409" t="s">
        <v>391</v>
      </c>
      <c r="C10" s="410">
        <v>1665</v>
      </c>
      <c r="D10" s="410">
        <v>1665</v>
      </c>
      <c r="E10" s="410">
        <v>1665</v>
      </c>
      <c r="H10" s="8"/>
      <c r="I10" s="8"/>
      <c r="J10" s="8"/>
    </row>
    <row r="11" spans="2:10" ht="14.5" thickBot="1" x14ac:dyDescent="0.35">
      <c r="B11" s="409" t="s">
        <v>227</v>
      </c>
      <c r="C11" s="410">
        <v>1832</v>
      </c>
      <c r="D11" s="410">
        <v>1767</v>
      </c>
      <c r="E11" s="410">
        <v>1895</v>
      </c>
      <c r="H11" s="8"/>
      <c r="I11" s="8"/>
      <c r="J11" s="8"/>
    </row>
    <row r="12" spans="2:10" ht="14.5" thickBot="1" x14ac:dyDescent="0.35">
      <c r="B12" s="409" t="s">
        <v>732</v>
      </c>
      <c r="C12" s="410">
        <v>1922</v>
      </c>
      <c r="D12" s="410">
        <v>1993</v>
      </c>
      <c r="E12" s="410">
        <v>1830</v>
      </c>
      <c r="H12" s="8"/>
      <c r="I12" s="8"/>
      <c r="J12" s="8"/>
    </row>
    <row r="13" spans="2:10" ht="14.5" thickBot="1" x14ac:dyDescent="0.35">
      <c r="B13" s="409" t="s">
        <v>733</v>
      </c>
      <c r="C13" s="410">
        <v>2370</v>
      </c>
      <c r="D13" s="410">
        <v>2520</v>
      </c>
      <c r="E13" s="410">
        <v>2133</v>
      </c>
      <c r="H13" s="8"/>
      <c r="I13" s="8"/>
      <c r="J13" s="8"/>
    </row>
    <row r="14" spans="2:10" ht="14.5" thickBot="1" x14ac:dyDescent="0.35">
      <c r="B14" s="411" t="s">
        <v>777</v>
      </c>
      <c r="C14" s="410">
        <v>2396</v>
      </c>
      <c r="D14" s="410">
        <v>2635</v>
      </c>
      <c r="E14" s="410">
        <v>2288</v>
      </c>
      <c r="H14" s="8"/>
      <c r="I14" s="8"/>
      <c r="J14" s="8"/>
    </row>
    <row r="15" spans="2:10" x14ac:dyDescent="0.3">
      <c r="B15" s="61" t="s">
        <v>1174</v>
      </c>
    </row>
    <row r="16" spans="2:10" x14ac:dyDescent="0.3">
      <c r="B16" s="7"/>
    </row>
    <row r="17" spans="2:5" ht="14.5" thickBot="1" x14ac:dyDescent="0.35">
      <c r="B17" s="7" t="s">
        <v>1175</v>
      </c>
    </row>
    <row r="18" spans="2:5" ht="42.5" thickBot="1" x14ac:dyDescent="0.35">
      <c r="B18" s="489" t="s">
        <v>734</v>
      </c>
      <c r="C18" s="493" t="s">
        <v>725</v>
      </c>
      <c r="D18" s="493" t="s">
        <v>726</v>
      </c>
      <c r="E18" s="493" t="s">
        <v>727</v>
      </c>
    </row>
    <row r="19" spans="2:5" ht="14.5" thickBot="1" x14ac:dyDescent="0.35">
      <c r="B19" s="550" t="s">
        <v>728</v>
      </c>
      <c r="C19" s="102">
        <v>1736</v>
      </c>
      <c r="D19" s="102">
        <v>1727</v>
      </c>
      <c r="E19" s="102">
        <v>1765</v>
      </c>
    </row>
    <row r="20" spans="2:5" ht="14.5" thickBot="1" x14ac:dyDescent="0.35">
      <c r="B20" s="414" t="s">
        <v>735</v>
      </c>
      <c r="C20" s="101">
        <v>3306</v>
      </c>
      <c r="D20" s="101">
        <v>3395</v>
      </c>
      <c r="E20" s="101">
        <v>2992</v>
      </c>
    </row>
    <row r="21" spans="2:5" ht="14.5" thickBot="1" x14ac:dyDescent="0.35">
      <c r="B21" s="414" t="s">
        <v>736</v>
      </c>
      <c r="C21" s="101">
        <v>2214</v>
      </c>
      <c r="D21" s="101">
        <v>2409</v>
      </c>
      <c r="E21" s="101">
        <v>1981</v>
      </c>
    </row>
    <row r="22" spans="2:5" ht="14.5" thickBot="1" x14ac:dyDescent="0.35">
      <c r="B22" s="414" t="s">
        <v>737</v>
      </c>
      <c r="C22" s="101">
        <v>1885</v>
      </c>
      <c r="D22" s="101">
        <v>1916</v>
      </c>
      <c r="E22" s="101">
        <v>1804</v>
      </c>
    </row>
    <row r="23" spans="2:5" ht="14.5" thickBot="1" x14ac:dyDescent="0.35">
      <c r="B23" s="414" t="s">
        <v>738</v>
      </c>
      <c r="C23" s="101">
        <v>1385</v>
      </c>
      <c r="D23" s="101">
        <v>1380</v>
      </c>
      <c r="E23" s="101">
        <v>1416</v>
      </c>
    </row>
    <row r="24" spans="2:5" ht="14.5" thickBot="1" x14ac:dyDescent="0.35">
      <c r="B24" s="414" t="s">
        <v>779</v>
      </c>
      <c r="C24" s="101">
        <v>1245</v>
      </c>
      <c r="D24" s="101">
        <v>1184</v>
      </c>
      <c r="E24" s="101">
        <v>1437</v>
      </c>
    </row>
    <row r="25" spans="2:5" ht="14.5" thickBot="1" x14ac:dyDescent="0.35">
      <c r="B25" s="414" t="s">
        <v>739</v>
      </c>
      <c r="C25" s="101">
        <v>1333</v>
      </c>
      <c r="D25" s="101">
        <v>1363</v>
      </c>
      <c r="E25" s="101">
        <v>1059</v>
      </c>
    </row>
    <row r="26" spans="2:5" ht="14.5" thickBot="1" x14ac:dyDescent="0.35">
      <c r="B26" s="414" t="s">
        <v>740</v>
      </c>
      <c r="C26" s="101">
        <v>1599</v>
      </c>
      <c r="D26" s="101">
        <v>1603</v>
      </c>
      <c r="E26" s="101">
        <v>1508</v>
      </c>
    </row>
    <row r="27" spans="2:5" ht="14.5" thickBot="1" x14ac:dyDescent="0.35">
      <c r="B27" s="414" t="s">
        <v>741</v>
      </c>
      <c r="C27" s="101">
        <v>1499</v>
      </c>
      <c r="D27" s="101">
        <v>1487</v>
      </c>
      <c r="E27" s="101">
        <v>1680</v>
      </c>
    </row>
    <row r="28" spans="2:5" ht="14.5" thickBot="1" x14ac:dyDescent="0.35">
      <c r="B28" s="414" t="s">
        <v>742</v>
      </c>
      <c r="C28" s="101">
        <v>1009</v>
      </c>
      <c r="D28" s="101">
        <v>1030</v>
      </c>
      <c r="E28" s="101">
        <v>966</v>
      </c>
    </row>
    <row r="29" spans="2:5" x14ac:dyDescent="0.3">
      <c r="B29" s="61" t="s">
        <v>1174</v>
      </c>
    </row>
    <row r="30" spans="2:5" x14ac:dyDescent="0.3">
      <c r="B30" s="7"/>
    </row>
    <row r="31" spans="2:5" ht="15" thickBot="1" x14ac:dyDescent="0.4">
      <c r="B31" s="7" t="s">
        <v>1176</v>
      </c>
      <c r="C31"/>
      <c r="D31"/>
      <c r="E31"/>
    </row>
    <row r="32" spans="2:5" ht="42.5" thickBot="1" x14ac:dyDescent="0.35">
      <c r="B32" s="402" t="s">
        <v>7</v>
      </c>
      <c r="C32" s="406" t="s">
        <v>725</v>
      </c>
      <c r="D32" s="406" t="s">
        <v>726</v>
      </c>
      <c r="E32" s="406" t="s">
        <v>727</v>
      </c>
    </row>
    <row r="33" spans="2:16" ht="14.5" thickBot="1" x14ac:dyDescent="0.35">
      <c r="B33" s="413" t="s">
        <v>8</v>
      </c>
      <c r="C33" s="102">
        <v>1736</v>
      </c>
      <c r="D33" s="102">
        <v>1727</v>
      </c>
      <c r="E33" s="102">
        <v>1765</v>
      </c>
    </row>
    <row r="34" spans="2:16" ht="14.5" thickBot="1" x14ac:dyDescent="0.35">
      <c r="B34" s="414" t="s">
        <v>743</v>
      </c>
      <c r="C34" s="101">
        <v>1092</v>
      </c>
      <c r="D34" s="101">
        <v>1092</v>
      </c>
      <c r="E34" s="101">
        <v>1091</v>
      </c>
    </row>
    <row r="35" spans="2:16" ht="14.5" thickBot="1" x14ac:dyDescent="0.35">
      <c r="B35" s="414" t="s">
        <v>12</v>
      </c>
      <c r="C35" s="101">
        <v>1296</v>
      </c>
      <c r="D35" s="101">
        <v>1286</v>
      </c>
      <c r="E35" s="101">
        <v>1349</v>
      </c>
    </row>
    <row r="36" spans="2:16" ht="14.5" thickBot="1" x14ac:dyDescent="0.35">
      <c r="B36" s="414" t="s">
        <v>13</v>
      </c>
      <c r="C36" s="101">
        <v>1568</v>
      </c>
      <c r="D36" s="101">
        <v>1550</v>
      </c>
      <c r="E36" s="101">
        <v>1639</v>
      </c>
    </row>
    <row r="37" spans="2:16" ht="14.5" thickBot="1" x14ac:dyDescent="0.35">
      <c r="B37" s="414" t="s">
        <v>14</v>
      </c>
      <c r="C37" s="101">
        <v>1754</v>
      </c>
      <c r="D37" s="101">
        <v>1753</v>
      </c>
      <c r="E37" s="101">
        <v>1756</v>
      </c>
    </row>
    <row r="38" spans="2:16" ht="14.5" thickBot="1" x14ac:dyDescent="0.35">
      <c r="B38" s="414" t="s">
        <v>15</v>
      </c>
      <c r="C38" s="101">
        <v>1820</v>
      </c>
      <c r="D38" s="101">
        <v>1827</v>
      </c>
      <c r="E38" s="101">
        <v>1794</v>
      </c>
    </row>
    <row r="39" spans="2:16" ht="14.5" thickBot="1" x14ac:dyDescent="0.35">
      <c r="B39" s="414" t="s">
        <v>16</v>
      </c>
      <c r="C39" s="101">
        <v>1866</v>
      </c>
      <c r="D39" s="101">
        <v>1869</v>
      </c>
      <c r="E39" s="101">
        <v>1854</v>
      </c>
    </row>
    <row r="40" spans="2:16" ht="14.5" thickBot="1" x14ac:dyDescent="0.35">
      <c r="B40" s="414" t="s">
        <v>17</v>
      </c>
      <c r="C40" s="101">
        <v>1851</v>
      </c>
      <c r="D40" s="101">
        <v>1855</v>
      </c>
      <c r="E40" s="101">
        <v>1838</v>
      </c>
    </row>
    <row r="41" spans="2:16" ht="15" thickBot="1" x14ac:dyDescent="0.4">
      <c r="B41" s="414" t="s">
        <v>18</v>
      </c>
      <c r="C41" s="101">
        <v>1744</v>
      </c>
      <c r="D41" s="101">
        <v>1719</v>
      </c>
      <c r="E41" s="101">
        <v>1821</v>
      </c>
      <c r="J41"/>
      <c r="K41"/>
      <c r="L41"/>
      <c r="M41"/>
      <c r="N41"/>
      <c r="O41"/>
      <c r="P41"/>
    </row>
    <row r="42" spans="2:16" ht="15" thickBot="1" x14ac:dyDescent="0.4">
      <c r="B42" s="414" t="s">
        <v>19</v>
      </c>
      <c r="C42" s="101">
        <v>1644</v>
      </c>
      <c r="D42" s="101">
        <v>1625</v>
      </c>
      <c r="E42" s="101">
        <v>1698</v>
      </c>
      <c r="J42"/>
      <c r="K42"/>
      <c r="L42"/>
      <c r="M42"/>
      <c r="N42"/>
      <c r="O42"/>
      <c r="P42"/>
    </row>
    <row r="43" spans="2:16" ht="15" thickBot="1" x14ac:dyDescent="0.4">
      <c r="B43" s="414" t="s">
        <v>744</v>
      </c>
      <c r="C43" s="101">
        <v>1633</v>
      </c>
      <c r="D43" s="101">
        <v>1595</v>
      </c>
      <c r="E43" s="101">
        <v>1713</v>
      </c>
      <c r="J43"/>
      <c r="K43"/>
      <c r="L43"/>
      <c r="M43"/>
      <c r="N43"/>
      <c r="O43"/>
      <c r="P43"/>
    </row>
    <row r="44" spans="2:16" ht="14.5" x14ac:dyDescent="0.35">
      <c r="B44" s="61" t="s">
        <v>1174</v>
      </c>
      <c r="C44"/>
      <c r="D44"/>
      <c r="E44"/>
      <c r="J44"/>
      <c r="K44"/>
      <c r="L44"/>
      <c r="M44"/>
      <c r="N44"/>
      <c r="O44"/>
      <c r="P44"/>
    </row>
    <row r="45" spans="2:16" ht="14.5" x14ac:dyDescent="0.35">
      <c r="B45" s="7"/>
      <c r="J45"/>
      <c r="K45"/>
      <c r="L45"/>
      <c r="M45"/>
      <c r="N45"/>
      <c r="O45"/>
      <c r="P45"/>
    </row>
    <row r="46" spans="2:16" ht="15" thickBot="1" x14ac:dyDescent="0.4">
      <c r="B46" s="7" t="s">
        <v>1177</v>
      </c>
      <c r="C46"/>
      <c r="D46"/>
      <c r="E46"/>
      <c r="J46"/>
      <c r="K46"/>
      <c r="L46"/>
      <c r="M46"/>
      <c r="N46"/>
      <c r="O46"/>
      <c r="P46"/>
    </row>
    <row r="47" spans="2:16" ht="42.5" thickBot="1" x14ac:dyDescent="0.4">
      <c r="B47" s="402" t="s">
        <v>745</v>
      </c>
      <c r="C47" s="406" t="s">
        <v>725</v>
      </c>
      <c r="D47" s="406" t="s">
        <v>726</v>
      </c>
      <c r="E47" s="406" t="s">
        <v>727</v>
      </c>
      <c r="J47"/>
      <c r="K47"/>
      <c r="L47"/>
      <c r="M47"/>
      <c r="N47"/>
      <c r="O47"/>
      <c r="P47"/>
    </row>
    <row r="48" spans="2:16" ht="15" thickBot="1" x14ac:dyDescent="0.4">
      <c r="B48" s="413" t="s">
        <v>8</v>
      </c>
      <c r="C48" s="102">
        <v>1736</v>
      </c>
      <c r="D48" s="102">
        <v>1727</v>
      </c>
      <c r="E48" s="102">
        <v>1765</v>
      </c>
      <c r="J48"/>
      <c r="K48"/>
      <c r="L48"/>
      <c r="M48"/>
      <c r="N48"/>
      <c r="O48"/>
      <c r="P48"/>
    </row>
    <row r="49" spans="2:17" ht="15" thickBot="1" x14ac:dyDescent="0.4">
      <c r="B49" s="414" t="s">
        <v>195</v>
      </c>
      <c r="C49" s="101">
        <v>2179</v>
      </c>
      <c r="D49" s="101">
        <v>2218</v>
      </c>
      <c r="E49" s="101">
        <v>2019</v>
      </c>
      <c r="J49"/>
      <c r="K49"/>
      <c r="L49"/>
      <c r="M49"/>
      <c r="N49"/>
      <c r="O49"/>
      <c r="P49"/>
    </row>
    <row r="50" spans="2:17" ht="15" thickBot="1" x14ac:dyDescent="0.4">
      <c r="B50" s="414" t="s">
        <v>196</v>
      </c>
      <c r="C50" s="101">
        <v>1621</v>
      </c>
      <c r="D50" s="101">
        <v>1595</v>
      </c>
      <c r="E50" s="101">
        <v>1722</v>
      </c>
      <c r="J50"/>
      <c r="K50"/>
      <c r="L50"/>
      <c r="M50"/>
      <c r="N50"/>
      <c r="O50"/>
      <c r="P50"/>
    </row>
    <row r="51" spans="2:17" ht="15" thickBot="1" x14ac:dyDescent="0.4">
      <c r="B51" s="414" t="s">
        <v>197</v>
      </c>
      <c r="C51" s="101">
        <v>1617</v>
      </c>
      <c r="D51" s="101">
        <v>1603</v>
      </c>
      <c r="E51" s="101">
        <v>1674</v>
      </c>
      <c r="J51"/>
      <c r="K51"/>
      <c r="L51"/>
      <c r="M51"/>
      <c r="N51"/>
      <c r="O51"/>
      <c r="P51"/>
    </row>
    <row r="52" spans="2:17" ht="15" thickBot="1" x14ac:dyDescent="0.4">
      <c r="B52" s="414" t="s">
        <v>198</v>
      </c>
      <c r="C52" s="101">
        <v>1580</v>
      </c>
      <c r="D52" s="101">
        <v>1559</v>
      </c>
      <c r="E52" s="101">
        <v>1656</v>
      </c>
      <c r="J52"/>
      <c r="K52"/>
      <c r="L52"/>
      <c r="M52"/>
      <c r="N52"/>
      <c r="O52"/>
      <c r="P52"/>
    </row>
    <row r="53" spans="2:17" ht="14.5" thickBot="1" x14ac:dyDescent="0.35">
      <c r="B53" s="414" t="s">
        <v>199</v>
      </c>
      <c r="C53" s="101">
        <v>1646</v>
      </c>
      <c r="D53" s="101">
        <v>1618</v>
      </c>
      <c r="E53" s="101">
        <v>1724</v>
      </c>
    </row>
    <row r="54" spans="2:17" ht="14.5" thickBot="1" x14ac:dyDescent="0.35">
      <c r="B54" s="414" t="s">
        <v>200</v>
      </c>
      <c r="C54" s="101">
        <v>1521</v>
      </c>
      <c r="D54" s="101">
        <v>1461</v>
      </c>
      <c r="E54" s="101">
        <v>1657</v>
      </c>
    </row>
    <row r="55" spans="2:17" ht="14.5" thickBot="1" x14ac:dyDescent="0.35">
      <c r="B55" s="414" t="s">
        <v>201</v>
      </c>
      <c r="C55" s="101">
        <v>1443</v>
      </c>
      <c r="D55" s="101">
        <v>1347</v>
      </c>
      <c r="E55" s="101">
        <v>1687</v>
      </c>
    </row>
    <row r="56" spans="2:17" ht="14.5" thickBot="1" x14ac:dyDescent="0.35">
      <c r="B56" s="414" t="s">
        <v>202</v>
      </c>
      <c r="C56" s="101">
        <v>1654</v>
      </c>
      <c r="D56" s="101">
        <v>1612</v>
      </c>
      <c r="E56" s="101">
        <v>1752</v>
      </c>
    </row>
    <row r="57" spans="2:17" ht="14.5" x14ac:dyDescent="0.35">
      <c r="B57" s="61" t="s">
        <v>1174</v>
      </c>
      <c r="C57"/>
      <c r="D57"/>
      <c r="E57"/>
    </row>
    <row r="58" spans="2:17" x14ac:dyDescent="0.3">
      <c r="B58" s="7"/>
    </row>
    <row r="59" spans="2:17" ht="15" thickBot="1" x14ac:dyDescent="0.4">
      <c r="B59" s="7" t="s">
        <v>1178</v>
      </c>
      <c r="C59"/>
      <c r="D59"/>
      <c r="E59"/>
      <c r="F59"/>
      <c r="G59"/>
      <c r="H59"/>
      <c r="I59" s="415" t="s">
        <v>746</v>
      </c>
    </row>
    <row r="60" spans="2:17" ht="38.25" customHeight="1" thickBot="1" x14ac:dyDescent="0.35">
      <c r="B60" s="729" t="s">
        <v>747</v>
      </c>
      <c r="C60" s="735"/>
      <c r="D60" s="602" t="s">
        <v>748</v>
      </c>
      <c r="E60" s="631" t="s">
        <v>749</v>
      </c>
      <c r="F60" s="632"/>
      <c r="G60" s="632"/>
      <c r="H60" s="632"/>
      <c r="I60" s="633"/>
    </row>
    <row r="61" spans="2:17" ht="26.5" thickBot="1" x14ac:dyDescent="0.4">
      <c r="B61" s="730"/>
      <c r="C61" s="736"/>
      <c r="D61" s="603"/>
      <c r="E61" s="71" t="s">
        <v>750</v>
      </c>
      <c r="F61" s="71" t="s">
        <v>751</v>
      </c>
      <c r="G61" s="71" t="s">
        <v>752</v>
      </c>
      <c r="H61" s="71" t="s">
        <v>753</v>
      </c>
      <c r="I61" s="71" t="s">
        <v>754</v>
      </c>
      <c r="Q61"/>
    </row>
    <row r="62" spans="2:17" ht="15" thickBot="1" x14ac:dyDescent="0.4">
      <c r="B62" s="725" t="s">
        <v>8</v>
      </c>
      <c r="C62" s="427">
        <v>1736</v>
      </c>
      <c r="D62" s="408">
        <v>1159</v>
      </c>
      <c r="E62" s="408">
        <v>162</v>
      </c>
      <c r="F62" s="408">
        <v>121</v>
      </c>
      <c r="G62" s="408">
        <v>220</v>
      </c>
      <c r="H62" s="408">
        <v>70</v>
      </c>
      <c r="I62" s="408">
        <v>1736</v>
      </c>
      <c r="Q62"/>
    </row>
    <row r="63" spans="2:17" ht="15" thickBot="1" x14ac:dyDescent="0.4">
      <c r="B63" s="726"/>
      <c r="C63" s="551">
        <v>1</v>
      </c>
      <c r="D63" s="551">
        <v>0.67</v>
      </c>
      <c r="E63" s="551">
        <v>0.09</v>
      </c>
      <c r="F63" s="551">
        <v>7.0000000000000007E-2</v>
      </c>
      <c r="G63" s="551">
        <v>0.13</v>
      </c>
      <c r="H63" s="551">
        <v>0.04</v>
      </c>
      <c r="I63" s="551">
        <v>1</v>
      </c>
      <c r="Q63"/>
    </row>
    <row r="64" spans="2:17" ht="15" thickBot="1" x14ac:dyDescent="0.4">
      <c r="B64" s="727" t="s">
        <v>9</v>
      </c>
      <c r="C64" s="429">
        <v>1919</v>
      </c>
      <c r="D64" s="416">
        <v>1262</v>
      </c>
      <c r="E64" s="416">
        <v>211</v>
      </c>
      <c r="F64" s="416">
        <v>127</v>
      </c>
      <c r="G64" s="416">
        <v>233</v>
      </c>
      <c r="H64" s="416">
        <v>82</v>
      </c>
      <c r="I64" s="416">
        <v>1919</v>
      </c>
      <c r="Q64"/>
    </row>
    <row r="65" spans="2:17" ht="17.25" customHeight="1" thickBot="1" x14ac:dyDescent="0.4">
      <c r="B65" s="728"/>
      <c r="C65" s="552">
        <v>1</v>
      </c>
      <c r="D65" s="552">
        <v>0.66</v>
      </c>
      <c r="E65" s="552">
        <v>0.11</v>
      </c>
      <c r="F65" s="552">
        <v>7.0000000000000007E-2</v>
      </c>
      <c r="G65" s="552">
        <v>0.12</v>
      </c>
      <c r="H65" s="552">
        <v>0.04</v>
      </c>
      <c r="I65" s="552">
        <v>1</v>
      </c>
      <c r="Q65"/>
    </row>
    <row r="66" spans="2:17" ht="42" customHeight="1" thickBot="1" x14ac:dyDescent="0.4">
      <c r="B66" s="727" t="s">
        <v>10</v>
      </c>
      <c r="C66" s="429">
        <v>1551</v>
      </c>
      <c r="D66" s="416">
        <v>1054</v>
      </c>
      <c r="E66" s="416">
        <v>113</v>
      </c>
      <c r="F66" s="416">
        <v>114</v>
      </c>
      <c r="G66" s="416">
        <v>208</v>
      </c>
      <c r="H66" s="416">
        <v>59</v>
      </c>
      <c r="I66" s="416">
        <v>1551</v>
      </c>
      <c r="Q66"/>
    </row>
    <row r="67" spans="2:17" ht="15" thickBot="1" x14ac:dyDescent="0.4">
      <c r="B67" s="728"/>
      <c r="C67" s="552">
        <v>1</v>
      </c>
      <c r="D67" s="552">
        <v>0.68</v>
      </c>
      <c r="E67" s="552">
        <v>7.0000000000000007E-2</v>
      </c>
      <c r="F67" s="552">
        <v>7.0000000000000007E-2</v>
      </c>
      <c r="G67" s="552">
        <v>0.13</v>
      </c>
      <c r="H67" s="552">
        <v>0.04</v>
      </c>
      <c r="I67" s="552">
        <v>1</v>
      </c>
      <c r="Q67"/>
    </row>
    <row r="68" spans="2:17" ht="14.5" x14ac:dyDescent="0.35">
      <c r="B68" s="61" t="s">
        <v>1174</v>
      </c>
      <c r="C68"/>
      <c r="D68"/>
      <c r="E68"/>
      <c r="F68"/>
      <c r="G68"/>
      <c r="H68"/>
      <c r="I68"/>
      <c r="Q68"/>
    </row>
    <row r="69" spans="2:17" ht="14.5" x14ac:dyDescent="0.35">
      <c r="B69" s="417"/>
      <c r="C69"/>
      <c r="D69"/>
      <c r="E69" s="418" t="s">
        <v>755</v>
      </c>
      <c r="F69"/>
      <c r="G69"/>
      <c r="H69"/>
      <c r="I69"/>
      <c r="Q69"/>
    </row>
    <row r="70" spans="2:17" ht="15" thickBot="1" x14ac:dyDescent="0.4">
      <c r="B70" s="7" t="s">
        <v>1179</v>
      </c>
      <c r="C70"/>
      <c r="D70"/>
      <c r="E70"/>
      <c r="F70"/>
      <c r="G70"/>
      <c r="H70"/>
      <c r="I70"/>
      <c r="Q70"/>
    </row>
    <row r="71" spans="2:17" ht="14.5" x14ac:dyDescent="0.35">
      <c r="B71" s="729" t="s">
        <v>756</v>
      </c>
      <c r="C71" s="731" t="s">
        <v>8</v>
      </c>
      <c r="D71" s="733" t="s">
        <v>757</v>
      </c>
      <c r="E71" s="734"/>
      <c r="F71" s="734"/>
      <c r="G71" s="734"/>
      <c r="H71" s="734"/>
      <c r="I71" s="734"/>
      <c r="J71" s="734"/>
      <c r="K71" s="734"/>
      <c r="L71" s="734"/>
      <c r="Q71"/>
    </row>
    <row r="72" spans="2:17" ht="15" thickBot="1" x14ac:dyDescent="0.4">
      <c r="B72" s="730"/>
      <c r="C72" s="732"/>
      <c r="D72" s="442">
        <v>1</v>
      </c>
      <c r="E72" s="306">
        <v>2</v>
      </c>
      <c r="F72" s="27">
        <v>3</v>
      </c>
      <c r="G72" s="27">
        <v>4</v>
      </c>
      <c r="H72" s="27">
        <v>5</v>
      </c>
      <c r="I72" s="27">
        <v>6</v>
      </c>
      <c r="J72" s="27">
        <v>7</v>
      </c>
      <c r="K72" s="27">
        <v>8</v>
      </c>
      <c r="L72" s="27">
        <v>9</v>
      </c>
      <c r="Q72"/>
    </row>
    <row r="73" spans="2:17" ht="14.5" thickBot="1" x14ac:dyDescent="0.35">
      <c r="B73" s="419" t="s">
        <v>1185</v>
      </c>
      <c r="C73" s="420">
        <v>5.14</v>
      </c>
      <c r="D73" s="420">
        <v>0.25</v>
      </c>
      <c r="E73" s="421">
        <v>0.56999999999999995</v>
      </c>
      <c r="F73" s="421">
        <v>1.01</v>
      </c>
      <c r="G73" s="421">
        <v>4.63</v>
      </c>
      <c r="H73" s="421">
        <v>7.02</v>
      </c>
      <c r="I73" s="421">
        <v>4.9000000000000004</v>
      </c>
      <c r="J73" s="421">
        <v>3.56</v>
      </c>
      <c r="K73" s="421">
        <v>2.41</v>
      </c>
      <c r="L73" s="422">
        <v>18.309999999999999</v>
      </c>
    </row>
    <row r="74" spans="2:17" ht="14.5" thickBot="1" x14ac:dyDescent="0.35">
      <c r="B74" s="419" t="s">
        <v>1186</v>
      </c>
      <c r="C74" s="420">
        <v>5.65</v>
      </c>
      <c r="D74" s="420">
        <v>0.59</v>
      </c>
      <c r="E74" s="421">
        <v>0.72</v>
      </c>
      <c r="F74" s="421">
        <v>1.38</v>
      </c>
      <c r="G74" s="421">
        <v>4.97</v>
      </c>
      <c r="H74" s="421">
        <v>9.31</v>
      </c>
      <c r="I74" s="421">
        <v>4.9400000000000004</v>
      </c>
      <c r="J74" s="421">
        <v>4.63</v>
      </c>
      <c r="K74" s="421">
        <v>5.63</v>
      </c>
      <c r="L74" s="422">
        <v>16.079999999999998</v>
      </c>
    </row>
    <row r="75" spans="2:17" ht="14.5" thickBot="1" x14ac:dyDescent="0.35">
      <c r="B75" s="419" t="s">
        <v>1187</v>
      </c>
      <c r="C75" s="420">
        <v>6.32</v>
      </c>
      <c r="D75" s="420">
        <v>1.48</v>
      </c>
      <c r="E75" s="421">
        <v>0.8</v>
      </c>
      <c r="F75" s="421">
        <v>2.2000000000000002</v>
      </c>
      <c r="G75" s="421">
        <v>7.3</v>
      </c>
      <c r="H75" s="421">
        <v>10.38</v>
      </c>
      <c r="I75" s="421">
        <v>11.42</v>
      </c>
      <c r="J75" s="421">
        <v>5</v>
      </c>
      <c r="K75" s="423">
        <v>7.42</v>
      </c>
      <c r="L75" s="424">
        <v>16.73</v>
      </c>
    </row>
    <row r="76" spans="2:17" ht="14.5" thickBot="1" x14ac:dyDescent="0.35">
      <c r="B76" s="419" t="s">
        <v>758</v>
      </c>
      <c r="C76" s="420">
        <v>6.19</v>
      </c>
      <c r="D76" s="420">
        <v>1.76</v>
      </c>
      <c r="E76" s="421">
        <v>0.93</v>
      </c>
      <c r="F76" s="421">
        <v>2.71</v>
      </c>
      <c r="G76" s="421">
        <v>8.84</v>
      </c>
      <c r="H76" s="421">
        <v>11.32</v>
      </c>
      <c r="I76" s="421">
        <v>11.75</v>
      </c>
      <c r="J76" s="421">
        <v>6.12</v>
      </c>
      <c r="K76" s="423">
        <v>7.6</v>
      </c>
      <c r="L76" s="424">
        <v>12.67</v>
      </c>
    </row>
    <row r="77" spans="2:17" ht="14.5" thickBot="1" x14ac:dyDescent="0.35">
      <c r="B77" s="419" t="s">
        <v>759</v>
      </c>
      <c r="C77" s="420">
        <v>6.57</v>
      </c>
      <c r="D77" s="420">
        <v>1.63</v>
      </c>
      <c r="E77" s="421">
        <v>1.95</v>
      </c>
      <c r="F77" s="421">
        <v>4.28</v>
      </c>
      <c r="G77" s="421">
        <v>10.039999999999999</v>
      </c>
      <c r="H77" s="421">
        <v>12.46</v>
      </c>
      <c r="I77" s="421">
        <v>11.9</v>
      </c>
      <c r="J77" s="421">
        <v>7.2</v>
      </c>
      <c r="K77" s="423">
        <v>8.01</v>
      </c>
      <c r="L77" s="424">
        <v>9.11</v>
      </c>
    </row>
    <row r="78" spans="2:17" ht="14.5" thickBot="1" x14ac:dyDescent="0.35">
      <c r="B78" s="419" t="s">
        <v>760</v>
      </c>
      <c r="C78" s="420">
        <v>6.79</v>
      </c>
      <c r="D78" s="420">
        <v>3.14</v>
      </c>
      <c r="E78" s="421">
        <v>3.02</v>
      </c>
      <c r="F78" s="421">
        <v>5.24</v>
      </c>
      <c r="G78" s="421">
        <v>9.67</v>
      </c>
      <c r="H78" s="421">
        <v>11.79</v>
      </c>
      <c r="I78" s="421">
        <v>10.37</v>
      </c>
      <c r="J78" s="421">
        <v>7.73</v>
      </c>
      <c r="K78" s="423">
        <v>8.56</v>
      </c>
      <c r="L78" s="424">
        <v>7.24</v>
      </c>
    </row>
    <row r="79" spans="2:17" ht="14.5" thickBot="1" x14ac:dyDescent="0.35">
      <c r="B79" s="419" t="s">
        <v>761</v>
      </c>
      <c r="C79" s="420">
        <v>6.59</v>
      </c>
      <c r="D79" s="420">
        <v>2.8</v>
      </c>
      <c r="E79" s="421">
        <v>4.34</v>
      </c>
      <c r="F79" s="421">
        <v>6.14</v>
      </c>
      <c r="G79" s="421">
        <v>8.94</v>
      </c>
      <c r="H79" s="421">
        <v>8.39</v>
      </c>
      <c r="I79" s="421">
        <v>11.34</v>
      </c>
      <c r="J79" s="421">
        <v>7.81</v>
      </c>
      <c r="K79" s="421">
        <v>9.4600000000000009</v>
      </c>
      <c r="L79" s="422">
        <v>5.27</v>
      </c>
    </row>
    <row r="80" spans="2:17" ht="14.5" thickBot="1" x14ac:dyDescent="0.35">
      <c r="B80" s="419" t="s">
        <v>762</v>
      </c>
      <c r="C80" s="420">
        <v>6.39</v>
      </c>
      <c r="D80" s="420">
        <v>4.13</v>
      </c>
      <c r="E80" s="421">
        <v>5.1100000000000003</v>
      </c>
      <c r="F80" s="421">
        <v>6.6</v>
      </c>
      <c r="G80" s="421">
        <v>8.42</v>
      </c>
      <c r="H80" s="421">
        <v>6.16</v>
      </c>
      <c r="I80" s="421">
        <v>9.66</v>
      </c>
      <c r="J80" s="421">
        <v>7.71</v>
      </c>
      <c r="K80" s="421">
        <v>8.9</v>
      </c>
      <c r="L80" s="422">
        <v>4.34</v>
      </c>
    </row>
    <row r="81" spans="2:17" ht="14.5" thickBot="1" x14ac:dyDescent="0.35">
      <c r="B81" s="419" t="s">
        <v>763</v>
      </c>
      <c r="C81" s="420">
        <v>5.76</v>
      </c>
      <c r="D81" s="420">
        <v>3.4</v>
      </c>
      <c r="E81" s="421">
        <v>5.6</v>
      </c>
      <c r="F81" s="421">
        <v>6.6</v>
      </c>
      <c r="G81" s="421">
        <v>7.42</v>
      </c>
      <c r="H81" s="421">
        <v>4.9000000000000004</v>
      </c>
      <c r="I81" s="421">
        <v>7.01</v>
      </c>
      <c r="J81" s="421">
        <v>7.28</v>
      </c>
      <c r="K81" s="421">
        <v>7.54</v>
      </c>
      <c r="L81" s="423">
        <v>3.28</v>
      </c>
    </row>
    <row r="82" spans="2:17" ht="14.5" thickBot="1" x14ac:dyDescent="0.35">
      <c r="B82" s="419" t="s">
        <v>764</v>
      </c>
      <c r="C82" s="420">
        <v>5.08</v>
      </c>
      <c r="D82" s="420">
        <v>3.13</v>
      </c>
      <c r="E82" s="421">
        <v>5.48</v>
      </c>
      <c r="F82" s="421">
        <v>7.18</v>
      </c>
      <c r="G82" s="421">
        <v>6.04</v>
      </c>
      <c r="H82" s="425">
        <v>3.52</v>
      </c>
      <c r="I82" s="421">
        <v>4.66</v>
      </c>
      <c r="J82" s="421">
        <v>6.52</v>
      </c>
      <c r="K82" s="421">
        <v>6.39</v>
      </c>
      <c r="L82" s="423">
        <v>2.1800000000000002</v>
      </c>
    </row>
    <row r="83" spans="2:17" ht="14.5" thickBot="1" x14ac:dyDescent="0.35">
      <c r="B83" s="419" t="s">
        <v>765</v>
      </c>
      <c r="C83" s="420">
        <v>4.45</v>
      </c>
      <c r="D83" s="420">
        <v>2.67</v>
      </c>
      <c r="E83" s="421">
        <v>5.77</v>
      </c>
      <c r="F83" s="421">
        <v>6.46</v>
      </c>
      <c r="G83" s="421">
        <v>4.59</v>
      </c>
      <c r="H83" s="425">
        <v>2.56</v>
      </c>
      <c r="I83" s="421">
        <v>3.06</v>
      </c>
      <c r="J83" s="421">
        <v>5.69</v>
      </c>
      <c r="K83" s="421">
        <v>5.52</v>
      </c>
      <c r="L83" s="423">
        <v>1.39</v>
      </c>
    </row>
    <row r="84" spans="2:17" ht="14.5" thickBot="1" x14ac:dyDescent="0.35">
      <c r="B84" s="419" t="s">
        <v>766</v>
      </c>
      <c r="C84" s="420">
        <v>3.95</v>
      </c>
      <c r="D84" s="420">
        <v>2.76</v>
      </c>
      <c r="E84" s="421">
        <v>5.54</v>
      </c>
      <c r="F84" s="421">
        <v>6.24</v>
      </c>
      <c r="G84" s="421">
        <v>3.69</v>
      </c>
      <c r="H84" s="421">
        <v>1.97</v>
      </c>
      <c r="I84" s="421">
        <v>2.37</v>
      </c>
      <c r="J84" s="421">
        <v>4.93</v>
      </c>
      <c r="K84" s="421">
        <v>4.6100000000000003</v>
      </c>
      <c r="L84" s="423">
        <v>0.85</v>
      </c>
    </row>
    <row r="85" spans="2:17" ht="14.5" thickBot="1" x14ac:dyDescent="0.35">
      <c r="B85" s="419" t="s">
        <v>767</v>
      </c>
      <c r="C85" s="420">
        <v>3.73</v>
      </c>
      <c r="D85" s="420">
        <v>2.95</v>
      </c>
      <c r="E85" s="421">
        <v>5.58</v>
      </c>
      <c r="F85" s="421">
        <v>5.98</v>
      </c>
      <c r="G85" s="421">
        <v>2.9</v>
      </c>
      <c r="H85" s="421">
        <v>1.67</v>
      </c>
      <c r="I85" s="421">
        <v>1.1599999999999999</v>
      </c>
      <c r="J85" s="421">
        <v>4.3099999999999996</v>
      </c>
      <c r="K85" s="421">
        <v>3.62</v>
      </c>
      <c r="L85" s="423">
        <v>0.59</v>
      </c>
    </row>
    <row r="86" spans="2:17" ht="15" thickBot="1" x14ac:dyDescent="0.4">
      <c r="B86" s="419" t="s">
        <v>768</v>
      </c>
      <c r="C86" s="420">
        <v>3.19</v>
      </c>
      <c r="D86" s="420">
        <v>2.68</v>
      </c>
      <c r="E86" s="421">
        <v>5.45</v>
      </c>
      <c r="F86" s="421">
        <v>5.34</v>
      </c>
      <c r="G86" s="421">
        <v>2.4500000000000002</v>
      </c>
      <c r="H86" s="421">
        <v>1.25</v>
      </c>
      <c r="I86" s="421">
        <v>1.53</v>
      </c>
      <c r="J86" s="421">
        <v>3.6</v>
      </c>
      <c r="K86" s="421">
        <v>2.78</v>
      </c>
      <c r="L86" s="423">
        <v>0.47</v>
      </c>
      <c r="M86"/>
      <c r="N86"/>
      <c r="O86"/>
      <c r="P86"/>
    </row>
    <row r="87" spans="2:17" ht="15" thickBot="1" x14ac:dyDescent="0.4">
      <c r="B87" s="419" t="s">
        <v>769</v>
      </c>
      <c r="C87" s="420">
        <v>2.75</v>
      </c>
      <c r="D87" s="420">
        <v>2.91</v>
      </c>
      <c r="E87" s="421">
        <v>4.8899999999999997</v>
      </c>
      <c r="F87" s="421">
        <v>4.41</v>
      </c>
      <c r="G87" s="421">
        <v>1.92</v>
      </c>
      <c r="H87" s="421">
        <v>1.1000000000000001</v>
      </c>
      <c r="I87" s="421">
        <v>0.63</v>
      </c>
      <c r="J87" s="421">
        <v>3.21</v>
      </c>
      <c r="K87" s="421">
        <v>2.19</v>
      </c>
      <c r="L87" s="423">
        <v>0.33</v>
      </c>
      <c r="M87"/>
      <c r="N87"/>
      <c r="O87"/>
      <c r="P87"/>
    </row>
    <row r="88" spans="2:17" ht="15" thickBot="1" x14ac:dyDescent="0.4">
      <c r="B88" s="419" t="s">
        <v>770</v>
      </c>
      <c r="C88" s="420">
        <v>2.4900000000000002</v>
      </c>
      <c r="D88" s="420">
        <v>2.21</v>
      </c>
      <c r="E88" s="421">
        <v>4.79</v>
      </c>
      <c r="F88" s="421">
        <v>3.92</v>
      </c>
      <c r="G88" s="421">
        <v>1.49</v>
      </c>
      <c r="H88" s="421">
        <v>1.05</v>
      </c>
      <c r="I88" s="421">
        <v>0.5</v>
      </c>
      <c r="J88" s="421">
        <v>2.7</v>
      </c>
      <c r="K88" s="421">
        <v>1.64</v>
      </c>
      <c r="L88" s="423">
        <v>0.27</v>
      </c>
      <c r="M88"/>
      <c r="N88"/>
      <c r="O88"/>
      <c r="P88"/>
    </row>
    <row r="89" spans="2:17" ht="15" thickBot="1" x14ac:dyDescent="0.4">
      <c r="B89" s="419" t="s">
        <v>771</v>
      </c>
      <c r="C89" s="420">
        <v>18.97</v>
      </c>
      <c r="D89" s="420">
        <v>61.51</v>
      </c>
      <c r="E89" s="421">
        <v>39.47</v>
      </c>
      <c r="F89" s="421">
        <v>24.32</v>
      </c>
      <c r="G89" s="421">
        <v>6.7</v>
      </c>
      <c r="H89" s="421">
        <v>5.17</v>
      </c>
      <c r="I89" s="421">
        <v>2.78</v>
      </c>
      <c r="J89" s="421">
        <v>12.03</v>
      </c>
      <c r="K89" s="421">
        <v>7.71</v>
      </c>
      <c r="L89" s="423">
        <v>0.9</v>
      </c>
      <c r="M89"/>
      <c r="N89"/>
      <c r="O89"/>
      <c r="P89"/>
    </row>
    <row r="90" spans="2:17" ht="14.5" x14ac:dyDescent="0.35">
      <c r="B90" s="61" t="s">
        <v>1174</v>
      </c>
      <c r="C90"/>
      <c r="D90"/>
      <c r="E90"/>
      <c r="F90"/>
      <c r="G90"/>
      <c r="H90"/>
      <c r="I90"/>
      <c r="J90"/>
      <c r="K90"/>
      <c r="L90"/>
      <c r="M90"/>
      <c r="N90"/>
      <c r="O90"/>
      <c r="P90"/>
    </row>
    <row r="91" spans="2:17" ht="14.5" x14ac:dyDescent="0.35">
      <c r="B91" s="61" t="s">
        <v>772</v>
      </c>
      <c r="C91"/>
      <c r="D91"/>
      <c r="E91"/>
      <c r="F91"/>
      <c r="G91"/>
      <c r="H91"/>
      <c r="I91"/>
      <c r="J91"/>
      <c r="K91"/>
      <c r="L91"/>
      <c r="M91"/>
      <c r="N91"/>
      <c r="O91"/>
      <c r="P91"/>
    </row>
    <row r="92" spans="2:17" ht="14.5" x14ac:dyDescent="0.35">
      <c r="B92" s="61" t="s">
        <v>773</v>
      </c>
      <c r="C92"/>
      <c r="D92"/>
      <c r="E92"/>
      <c r="F92"/>
      <c r="G92"/>
      <c r="H92"/>
      <c r="I92"/>
      <c r="J92"/>
      <c r="K92"/>
      <c r="L92"/>
      <c r="M92"/>
      <c r="N92"/>
      <c r="O92"/>
      <c r="P92"/>
      <c r="Q92"/>
    </row>
    <row r="93" spans="2:17" ht="14.5" x14ac:dyDescent="0.35">
      <c r="B93" s="61" t="s">
        <v>774</v>
      </c>
      <c r="C93"/>
      <c r="D93"/>
      <c r="E93"/>
      <c r="F93"/>
      <c r="G93"/>
      <c r="H93"/>
      <c r="I93"/>
      <c r="J93"/>
      <c r="K93"/>
      <c r="L93"/>
      <c r="M93"/>
      <c r="N93"/>
      <c r="O93"/>
      <c r="P93"/>
      <c r="Q93"/>
    </row>
    <row r="94" spans="2:17" ht="14.5" x14ac:dyDescent="0.35">
      <c r="B94" s="61" t="s">
        <v>775</v>
      </c>
      <c r="C94"/>
      <c r="D94"/>
      <c r="E94"/>
      <c r="F94"/>
      <c r="G94"/>
      <c r="H94"/>
      <c r="I94"/>
      <c r="J94"/>
      <c r="K94"/>
      <c r="L94"/>
      <c r="M94"/>
      <c r="N94"/>
      <c r="O94"/>
      <c r="P94"/>
      <c r="Q94"/>
    </row>
    <row r="95" spans="2:17" ht="14.5" x14ac:dyDescent="0.35">
      <c r="C95"/>
      <c r="D95"/>
      <c r="E95"/>
      <c r="F95"/>
      <c r="G95"/>
      <c r="H95"/>
      <c r="I95"/>
      <c r="J95"/>
      <c r="K95"/>
      <c r="L95"/>
      <c r="N95"/>
      <c r="O95"/>
      <c r="P95"/>
      <c r="Q95"/>
    </row>
    <row r="96" spans="2:17" ht="15" thickBot="1" x14ac:dyDescent="0.4">
      <c r="B96" s="7" t="s">
        <v>1180</v>
      </c>
      <c r="C96"/>
      <c r="D96"/>
      <c r="E96"/>
      <c r="F96"/>
      <c r="G96"/>
      <c r="H96"/>
      <c r="I96"/>
      <c r="J96"/>
      <c r="K96" s="426" t="s">
        <v>746</v>
      </c>
      <c r="L96"/>
      <c r="M96"/>
      <c r="N96"/>
      <c r="O96"/>
      <c r="P96"/>
      <c r="Q96"/>
    </row>
    <row r="97" spans="2:17" ht="14.5" x14ac:dyDescent="0.35">
      <c r="B97" s="718" t="s">
        <v>724</v>
      </c>
      <c r="C97" s="720" t="s">
        <v>725</v>
      </c>
      <c r="D97" s="721"/>
      <c r="E97" s="722"/>
      <c r="F97" s="720" t="s">
        <v>776</v>
      </c>
      <c r="G97" s="721"/>
      <c r="H97" s="721"/>
      <c r="I97" s="733" t="s">
        <v>727</v>
      </c>
      <c r="J97" s="734"/>
      <c r="K97" s="742"/>
      <c r="L97"/>
      <c r="M97"/>
      <c r="N97"/>
      <c r="O97"/>
      <c r="P97"/>
      <c r="Q97"/>
    </row>
    <row r="98" spans="2:17" ht="15" thickBot="1" x14ac:dyDescent="0.4">
      <c r="B98" s="719"/>
      <c r="C98" s="441" t="s">
        <v>8</v>
      </c>
      <c r="D98" s="403" t="s">
        <v>9</v>
      </c>
      <c r="E98" s="439" t="s">
        <v>10</v>
      </c>
      <c r="F98" s="440" t="s">
        <v>8</v>
      </c>
      <c r="G98" s="71" t="s">
        <v>9</v>
      </c>
      <c r="H98" s="439" t="s">
        <v>10</v>
      </c>
      <c r="I98" s="441" t="s">
        <v>8</v>
      </c>
      <c r="J98" s="71" t="s">
        <v>9</v>
      </c>
      <c r="K98" s="71" t="s">
        <v>10</v>
      </c>
      <c r="L98"/>
      <c r="M98"/>
      <c r="N98"/>
      <c r="O98"/>
      <c r="P98"/>
      <c r="Q98"/>
    </row>
    <row r="99" spans="2:17" ht="15" thickBot="1" x14ac:dyDescent="0.4">
      <c r="B99" s="407" t="s">
        <v>728</v>
      </c>
      <c r="C99" s="427">
        <v>1806</v>
      </c>
      <c r="D99" s="427">
        <v>1971</v>
      </c>
      <c r="E99" s="427">
        <v>1629</v>
      </c>
      <c r="F99" s="428">
        <v>1796</v>
      </c>
      <c r="G99" s="428">
        <v>1957</v>
      </c>
      <c r="H99" s="428">
        <v>1580</v>
      </c>
      <c r="I99" s="428">
        <v>1838</v>
      </c>
      <c r="J99" s="428">
        <v>2044</v>
      </c>
      <c r="K99" s="428">
        <v>1732</v>
      </c>
      <c r="L99"/>
      <c r="M99"/>
      <c r="N99"/>
      <c r="O99"/>
      <c r="P99"/>
      <c r="Q99"/>
    </row>
    <row r="100" spans="2:17" ht="15" thickBot="1" x14ac:dyDescent="0.4">
      <c r="B100" s="409" t="s">
        <v>222</v>
      </c>
      <c r="C100" s="429">
        <v>1289</v>
      </c>
      <c r="D100" s="429">
        <v>1407</v>
      </c>
      <c r="E100" s="429">
        <v>1146</v>
      </c>
      <c r="F100" s="410">
        <v>1341</v>
      </c>
      <c r="G100" s="430">
        <v>1446</v>
      </c>
      <c r="H100" s="430">
        <v>1191</v>
      </c>
      <c r="I100" s="410">
        <v>1092</v>
      </c>
      <c r="J100" s="430">
        <v>1187</v>
      </c>
      <c r="K100" s="430">
        <v>1031</v>
      </c>
      <c r="L100"/>
      <c r="M100"/>
      <c r="N100"/>
      <c r="O100"/>
      <c r="P100"/>
      <c r="Q100"/>
    </row>
    <row r="101" spans="2:17" ht="15" thickBot="1" x14ac:dyDescent="0.4">
      <c r="B101" s="409" t="s">
        <v>729</v>
      </c>
      <c r="C101" s="429">
        <v>1419</v>
      </c>
      <c r="D101" s="429">
        <v>1561</v>
      </c>
      <c r="E101" s="429">
        <v>1183</v>
      </c>
      <c r="F101" s="410">
        <v>1456</v>
      </c>
      <c r="G101" s="430">
        <v>1576</v>
      </c>
      <c r="H101" s="430">
        <v>1220</v>
      </c>
      <c r="I101" s="410">
        <v>1228</v>
      </c>
      <c r="J101" s="430">
        <v>1438</v>
      </c>
      <c r="K101" s="430">
        <v>1072</v>
      </c>
      <c r="L101"/>
      <c r="M101"/>
      <c r="N101"/>
      <c r="O101"/>
      <c r="P101"/>
      <c r="Q101"/>
    </row>
    <row r="102" spans="2:17" ht="15" thickBot="1" x14ac:dyDescent="0.4">
      <c r="B102" s="409" t="s">
        <v>730</v>
      </c>
      <c r="C102" s="429">
        <v>1378</v>
      </c>
      <c r="D102" s="429">
        <v>1509</v>
      </c>
      <c r="E102" s="429">
        <v>1212</v>
      </c>
      <c r="F102" s="410">
        <v>1400</v>
      </c>
      <c r="G102" s="430">
        <v>1517</v>
      </c>
      <c r="H102" s="430">
        <v>1228</v>
      </c>
      <c r="I102" s="410">
        <v>1261</v>
      </c>
      <c r="J102" s="430">
        <v>1443</v>
      </c>
      <c r="K102" s="430">
        <v>1156</v>
      </c>
      <c r="L102"/>
      <c r="M102"/>
      <c r="N102"/>
      <c r="O102"/>
      <c r="P102"/>
      <c r="Q102"/>
    </row>
    <row r="103" spans="2:17" ht="15" thickBot="1" x14ac:dyDescent="0.4">
      <c r="B103" s="409" t="s">
        <v>731</v>
      </c>
      <c r="C103" s="429">
        <v>1625</v>
      </c>
      <c r="D103" s="429">
        <v>1813</v>
      </c>
      <c r="E103" s="429">
        <v>1325</v>
      </c>
      <c r="F103" s="410">
        <v>1633</v>
      </c>
      <c r="G103" s="430">
        <v>1804</v>
      </c>
      <c r="H103" s="430">
        <v>1326</v>
      </c>
      <c r="I103" s="410">
        <v>1595</v>
      </c>
      <c r="J103" s="430">
        <v>1860</v>
      </c>
      <c r="K103" s="430">
        <v>1321</v>
      </c>
      <c r="L103"/>
      <c r="M103"/>
      <c r="N103"/>
      <c r="O103"/>
      <c r="P103"/>
      <c r="Q103"/>
    </row>
    <row r="104" spans="2:17" ht="15" thickBot="1" x14ac:dyDescent="0.4">
      <c r="B104" s="409" t="s">
        <v>390</v>
      </c>
      <c r="C104" s="429">
        <v>1623</v>
      </c>
      <c r="D104" s="429">
        <v>1844</v>
      </c>
      <c r="E104" s="429">
        <v>1448</v>
      </c>
      <c r="F104" s="410">
        <v>1642</v>
      </c>
      <c r="G104" s="430">
        <v>1843</v>
      </c>
      <c r="H104" s="430">
        <v>1459</v>
      </c>
      <c r="I104" s="410">
        <v>1547</v>
      </c>
      <c r="J104" s="430">
        <v>1850</v>
      </c>
      <c r="K104" s="430">
        <v>1412</v>
      </c>
      <c r="L104"/>
      <c r="M104"/>
      <c r="N104"/>
      <c r="O104"/>
      <c r="P104"/>
      <c r="Q104"/>
    </row>
    <row r="105" spans="2:17" ht="15" thickBot="1" x14ac:dyDescent="0.4">
      <c r="B105" s="409" t="s">
        <v>391</v>
      </c>
      <c r="C105" s="429">
        <v>1712</v>
      </c>
      <c r="D105" s="429">
        <v>1908</v>
      </c>
      <c r="E105" s="429">
        <v>1550</v>
      </c>
      <c r="F105" s="410">
        <v>1712</v>
      </c>
      <c r="G105" s="430">
        <v>1912</v>
      </c>
      <c r="H105" s="430">
        <v>1507</v>
      </c>
      <c r="I105" s="410">
        <v>1714</v>
      </c>
      <c r="J105" s="430">
        <v>1889</v>
      </c>
      <c r="K105" s="430">
        <v>1638</v>
      </c>
      <c r="L105"/>
      <c r="M105"/>
      <c r="N105"/>
      <c r="O105"/>
      <c r="P105"/>
      <c r="Q105"/>
    </row>
    <row r="106" spans="2:17" ht="15" thickBot="1" x14ac:dyDescent="0.4">
      <c r="B106" s="409" t="s">
        <v>227</v>
      </c>
      <c r="C106" s="429">
        <v>1945</v>
      </c>
      <c r="D106" s="429">
        <v>2041</v>
      </c>
      <c r="E106" s="429">
        <v>1905</v>
      </c>
      <c r="F106" s="410">
        <v>1885</v>
      </c>
      <c r="G106" s="430">
        <v>2098</v>
      </c>
      <c r="H106" s="430">
        <v>1739</v>
      </c>
      <c r="I106" s="410">
        <v>2003</v>
      </c>
      <c r="J106" s="430">
        <v>1911</v>
      </c>
      <c r="K106" s="430">
        <v>2023</v>
      </c>
      <c r="L106"/>
      <c r="M106"/>
      <c r="N106"/>
      <c r="O106"/>
      <c r="P106"/>
      <c r="Q106"/>
    </row>
    <row r="107" spans="2:17" ht="15" thickBot="1" x14ac:dyDescent="0.4">
      <c r="B107" s="409" t="s">
        <v>732</v>
      </c>
      <c r="C107" s="429">
        <v>2001</v>
      </c>
      <c r="D107" s="429">
        <v>2324</v>
      </c>
      <c r="E107" s="429">
        <v>1804</v>
      </c>
      <c r="F107" s="410">
        <v>2083</v>
      </c>
      <c r="G107" s="430">
        <v>2412</v>
      </c>
      <c r="H107" s="430">
        <v>1792</v>
      </c>
      <c r="I107" s="410">
        <v>1896</v>
      </c>
      <c r="J107" s="430">
        <v>2122</v>
      </c>
      <c r="K107" s="430">
        <v>1815</v>
      </c>
      <c r="L107"/>
      <c r="M107"/>
      <c r="N107"/>
      <c r="O107"/>
      <c r="P107"/>
      <c r="Q107"/>
    </row>
    <row r="108" spans="2:17" ht="15" thickBot="1" x14ac:dyDescent="0.4">
      <c r="B108" s="409" t="s">
        <v>733</v>
      </c>
      <c r="C108" s="429">
        <v>2483</v>
      </c>
      <c r="D108" s="429">
        <v>2869</v>
      </c>
      <c r="E108" s="429">
        <v>2174</v>
      </c>
      <c r="F108" s="410">
        <v>2636</v>
      </c>
      <c r="G108" s="430">
        <v>2966</v>
      </c>
      <c r="H108" s="430">
        <v>2249</v>
      </c>
      <c r="I108" s="410">
        <v>2237</v>
      </c>
      <c r="J108" s="430">
        <v>2578</v>
      </c>
      <c r="K108" s="430">
        <v>2097</v>
      </c>
      <c r="L108"/>
      <c r="M108"/>
      <c r="N108"/>
      <c r="O108"/>
      <c r="P108"/>
      <c r="Q108"/>
    </row>
    <row r="109" spans="2:17" ht="15" thickBot="1" x14ac:dyDescent="0.4">
      <c r="B109" s="409" t="s">
        <v>777</v>
      </c>
      <c r="C109" s="429">
        <v>2626</v>
      </c>
      <c r="D109" s="429">
        <v>2819</v>
      </c>
      <c r="E109" s="429">
        <v>2402</v>
      </c>
      <c r="F109" s="410">
        <v>2878</v>
      </c>
      <c r="G109" s="430">
        <v>3128</v>
      </c>
      <c r="H109" s="430">
        <v>2538</v>
      </c>
      <c r="I109" s="410">
        <v>2512</v>
      </c>
      <c r="J109" s="430">
        <v>2664</v>
      </c>
      <c r="K109" s="430">
        <v>2347</v>
      </c>
      <c r="L109"/>
      <c r="M109"/>
      <c r="N109"/>
      <c r="O109"/>
      <c r="P109"/>
      <c r="Q109"/>
    </row>
    <row r="110" spans="2:17" ht="14.5" x14ac:dyDescent="0.35">
      <c r="B110" s="61" t="s">
        <v>1174</v>
      </c>
      <c r="C110"/>
      <c r="D110"/>
      <c r="E110"/>
      <c r="F110"/>
      <c r="G110"/>
      <c r="H110"/>
      <c r="I110"/>
      <c r="J110"/>
      <c r="K110"/>
      <c r="L110"/>
      <c r="M110"/>
      <c r="N110"/>
      <c r="O110"/>
      <c r="P110"/>
      <c r="Q110"/>
    </row>
    <row r="111" spans="2:17" ht="14.5" x14ac:dyDescent="0.35">
      <c r="C111"/>
      <c r="D111"/>
      <c r="E111"/>
      <c r="F111"/>
      <c r="G111"/>
      <c r="H111"/>
      <c r="I111"/>
      <c r="J111"/>
      <c r="K111"/>
      <c r="L111"/>
      <c r="M111" s="444"/>
      <c r="N111"/>
      <c r="O111"/>
      <c r="P111"/>
      <c r="Q111"/>
    </row>
    <row r="112" spans="2:17" ht="15" thickBot="1" x14ac:dyDescent="0.4">
      <c r="B112" s="7" t="s">
        <v>1181</v>
      </c>
      <c r="C112"/>
      <c r="D112"/>
      <c r="E112"/>
      <c r="F112"/>
      <c r="G112"/>
      <c r="H112"/>
      <c r="I112"/>
      <c r="J112"/>
      <c r="K112" s="426" t="s">
        <v>746</v>
      </c>
      <c r="L112"/>
      <c r="M112"/>
      <c r="N112"/>
      <c r="O112"/>
      <c r="P112"/>
      <c r="Q112"/>
    </row>
    <row r="113" spans="2:17" ht="14.5" x14ac:dyDescent="0.35">
      <c r="B113" s="723" t="s">
        <v>734</v>
      </c>
      <c r="C113" s="721" t="s">
        <v>725</v>
      </c>
      <c r="D113" s="721"/>
      <c r="E113" s="721"/>
      <c r="F113" s="720" t="s">
        <v>726</v>
      </c>
      <c r="G113" s="721"/>
      <c r="H113" s="721"/>
      <c r="I113" s="733" t="s">
        <v>727</v>
      </c>
      <c r="J113" s="734"/>
      <c r="K113" s="734"/>
      <c r="L113"/>
      <c r="M113"/>
      <c r="N113"/>
      <c r="O113"/>
      <c r="P113"/>
      <c r="Q113"/>
    </row>
    <row r="114" spans="2:17" ht="15" thickBot="1" x14ac:dyDescent="0.4">
      <c r="B114" s="724"/>
      <c r="C114" s="71" t="s">
        <v>8</v>
      </c>
      <c r="D114" s="71" t="s">
        <v>9</v>
      </c>
      <c r="E114" s="439" t="s">
        <v>10</v>
      </c>
      <c r="F114" s="440" t="s">
        <v>8</v>
      </c>
      <c r="G114" s="71" t="s">
        <v>9</v>
      </c>
      <c r="H114" s="71" t="s">
        <v>10</v>
      </c>
      <c r="I114" s="71" t="s">
        <v>8</v>
      </c>
      <c r="J114" s="438" t="s">
        <v>9</v>
      </c>
      <c r="K114" s="438" t="s">
        <v>10</v>
      </c>
      <c r="L114" s="431"/>
      <c r="M114"/>
      <c r="N114"/>
      <c r="O114"/>
      <c r="P114"/>
      <c r="Q114"/>
    </row>
    <row r="115" spans="2:17" ht="15" thickBot="1" x14ac:dyDescent="0.4">
      <c r="B115" s="432" t="s">
        <v>728</v>
      </c>
      <c r="C115" s="408">
        <v>1806</v>
      </c>
      <c r="D115" s="408">
        <v>1971</v>
      </c>
      <c r="E115" s="408">
        <v>1629</v>
      </c>
      <c r="F115" s="428">
        <v>1796</v>
      </c>
      <c r="G115" s="428">
        <v>1957</v>
      </c>
      <c r="H115" s="428">
        <v>1580</v>
      </c>
      <c r="I115" s="428">
        <v>1838</v>
      </c>
      <c r="J115" s="428">
        <v>2044</v>
      </c>
      <c r="K115" s="428">
        <v>1732</v>
      </c>
      <c r="L115" s="431"/>
      <c r="M115"/>
      <c r="N115"/>
      <c r="O115"/>
      <c r="P115"/>
      <c r="Q115"/>
    </row>
    <row r="116" spans="2:17" ht="15" thickBot="1" x14ac:dyDescent="0.4">
      <c r="B116" s="412" t="s">
        <v>778</v>
      </c>
      <c r="C116" s="410">
        <v>3364</v>
      </c>
      <c r="D116" s="410">
        <v>3675</v>
      </c>
      <c r="E116" s="410">
        <v>2854</v>
      </c>
      <c r="F116" s="410">
        <v>3466</v>
      </c>
      <c r="G116" s="410">
        <v>3746</v>
      </c>
      <c r="H116" s="410">
        <v>2933</v>
      </c>
      <c r="I116" s="410">
        <v>3013</v>
      </c>
      <c r="J116" s="430">
        <v>3356</v>
      </c>
      <c r="K116" s="430">
        <v>2664</v>
      </c>
      <c r="L116" s="431"/>
      <c r="M116"/>
      <c r="N116"/>
      <c r="O116"/>
      <c r="P116"/>
      <c r="Q116"/>
    </row>
    <row r="117" spans="2:17" ht="15" thickBot="1" x14ac:dyDescent="0.4">
      <c r="B117" s="412" t="s">
        <v>736</v>
      </c>
      <c r="C117" s="410">
        <v>2314</v>
      </c>
      <c r="D117" s="410">
        <v>2660</v>
      </c>
      <c r="E117" s="410">
        <v>2082</v>
      </c>
      <c r="F117" s="410">
        <v>2491</v>
      </c>
      <c r="G117" s="410">
        <v>2760</v>
      </c>
      <c r="H117" s="410">
        <v>2194</v>
      </c>
      <c r="I117" s="410">
        <v>2091</v>
      </c>
      <c r="J117" s="430">
        <v>2391</v>
      </c>
      <c r="K117" s="430">
        <v>1994</v>
      </c>
      <c r="L117" s="431"/>
      <c r="M117"/>
      <c r="N117"/>
      <c r="O117"/>
      <c r="P117"/>
      <c r="Q117"/>
    </row>
    <row r="118" spans="2:17" ht="15" thickBot="1" x14ac:dyDescent="0.4">
      <c r="B118" s="412" t="s">
        <v>737</v>
      </c>
      <c r="C118" s="410">
        <v>1921</v>
      </c>
      <c r="D118" s="410">
        <v>2116</v>
      </c>
      <c r="E118" s="410">
        <v>1728</v>
      </c>
      <c r="F118" s="410">
        <v>1953</v>
      </c>
      <c r="G118" s="410">
        <v>2145</v>
      </c>
      <c r="H118" s="410">
        <v>1720</v>
      </c>
      <c r="I118" s="410">
        <v>1836</v>
      </c>
      <c r="J118" s="430">
        <v>1999</v>
      </c>
      <c r="K118" s="430">
        <v>1743</v>
      </c>
      <c r="L118" s="431"/>
      <c r="M118"/>
      <c r="N118"/>
      <c r="O118"/>
      <c r="P118"/>
      <c r="Q118"/>
    </row>
    <row r="119" spans="2:17" ht="15" thickBot="1" x14ac:dyDescent="0.4">
      <c r="B119" s="412" t="s">
        <v>738</v>
      </c>
      <c r="C119" s="410">
        <v>1435</v>
      </c>
      <c r="D119" s="410">
        <v>1507</v>
      </c>
      <c r="E119" s="410">
        <v>1402</v>
      </c>
      <c r="F119" s="410">
        <v>1430</v>
      </c>
      <c r="G119" s="410">
        <v>1506</v>
      </c>
      <c r="H119" s="410">
        <v>1389</v>
      </c>
      <c r="I119" s="410">
        <v>1464</v>
      </c>
      <c r="J119" s="430">
        <v>1522</v>
      </c>
      <c r="K119" s="430">
        <v>1457</v>
      </c>
      <c r="L119" s="431"/>
      <c r="M119"/>
      <c r="N119" s="443"/>
      <c r="O119"/>
      <c r="P119"/>
      <c r="Q119"/>
    </row>
    <row r="120" spans="2:17" ht="15" thickBot="1" x14ac:dyDescent="0.4">
      <c r="B120" s="412" t="s">
        <v>779</v>
      </c>
      <c r="C120" s="410">
        <v>1308</v>
      </c>
      <c r="D120" s="410">
        <v>1457</v>
      </c>
      <c r="E120" s="410">
        <v>1214</v>
      </c>
      <c r="F120" s="410">
        <v>1250</v>
      </c>
      <c r="G120" s="410">
        <v>1362</v>
      </c>
      <c r="H120" s="410">
        <v>1188</v>
      </c>
      <c r="I120" s="410">
        <v>1470</v>
      </c>
      <c r="J120" s="430">
        <v>1667</v>
      </c>
      <c r="K120" s="430">
        <v>1302</v>
      </c>
      <c r="L120" s="431"/>
      <c r="M120"/>
      <c r="N120"/>
      <c r="O120"/>
      <c r="P120"/>
      <c r="Q120"/>
    </row>
    <row r="121" spans="2:17" ht="15" thickBot="1" x14ac:dyDescent="0.4">
      <c r="B121" s="412" t="s">
        <v>780</v>
      </c>
      <c r="C121" s="410">
        <v>1343</v>
      </c>
      <c r="D121" s="410">
        <v>1357</v>
      </c>
      <c r="E121" s="410">
        <v>1308</v>
      </c>
      <c r="F121" s="410">
        <v>1370</v>
      </c>
      <c r="G121" s="410">
        <v>1384</v>
      </c>
      <c r="H121" s="410">
        <v>1333</v>
      </c>
      <c r="I121" s="410">
        <v>1087</v>
      </c>
      <c r="J121" s="430">
        <v>1092</v>
      </c>
      <c r="K121" s="430">
        <v>1075</v>
      </c>
      <c r="L121" s="431"/>
      <c r="M121"/>
      <c r="N121"/>
      <c r="O121"/>
      <c r="P121"/>
      <c r="Q121"/>
    </row>
    <row r="122" spans="2:17" ht="15" thickBot="1" x14ac:dyDescent="0.4">
      <c r="B122" s="412" t="s">
        <v>781</v>
      </c>
      <c r="C122" s="410">
        <v>1605</v>
      </c>
      <c r="D122" s="410">
        <v>1682</v>
      </c>
      <c r="E122" s="410">
        <v>1244</v>
      </c>
      <c r="F122" s="410">
        <v>1609</v>
      </c>
      <c r="G122" s="410">
        <v>1690</v>
      </c>
      <c r="H122" s="410">
        <v>1244</v>
      </c>
      <c r="I122" s="410">
        <v>1523</v>
      </c>
      <c r="J122" s="430">
        <v>1538</v>
      </c>
      <c r="K122" s="430">
        <v>1227</v>
      </c>
      <c r="L122" s="431"/>
      <c r="M122"/>
      <c r="N122"/>
      <c r="O122"/>
      <c r="P122"/>
      <c r="Q122"/>
    </row>
    <row r="123" spans="2:17" ht="15" thickBot="1" x14ac:dyDescent="0.4">
      <c r="B123" s="412" t="s">
        <v>741</v>
      </c>
      <c r="C123" s="410">
        <v>1511</v>
      </c>
      <c r="D123" s="410">
        <v>1580</v>
      </c>
      <c r="E123" s="410">
        <v>1315</v>
      </c>
      <c r="F123" s="410">
        <v>1497</v>
      </c>
      <c r="G123" s="410">
        <v>1567</v>
      </c>
      <c r="H123" s="410">
        <v>1310</v>
      </c>
      <c r="I123" s="410">
        <v>1712</v>
      </c>
      <c r="J123" s="430">
        <v>1726</v>
      </c>
      <c r="K123" s="430">
        <v>1565</v>
      </c>
      <c r="L123" s="431"/>
      <c r="M123"/>
      <c r="N123"/>
      <c r="O123"/>
      <c r="P123"/>
      <c r="Q123"/>
    </row>
    <row r="124" spans="2:17" ht="15" thickBot="1" x14ac:dyDescent="0.4">
      <c r="B124" s="412" t="s">
        <v>742</v>
      </c>
      <c r="C124" s="410">
        <v>1072</v>
      </c>
      <c r="D124" s="410">
        <v>1180</v>
      </c>
      <c r="E124" s="410">
        <v>992</v>
      </c>
      <c r="F124" s="410">
        <v>1098</v>
      </c>
      <c r="G124" s="410">
        <v>1185</v>
      </c>
      <c r="H124" s="410">
        <v>1007</v>
      </c>
      <c r="I124" s="410">
        <v>1016</v>
      </c>
      <c r="J124" s="430">
        <v>1161</v>
      </c>
      <c r="K124" s="430">
        <v>971</v>
      </c>
      <c r="L124" s="431"/>
      <c r="M124"/>
      <c r="N124"/>
      <c r="O124"/>
      <c r="P124"/>
      <c r="Q124"/>
    </row>
    <row r="125" spans="2:17" ht="14.5" x14ac:dyDescent="0.35">
      <c r="B125" s="61" t="s">
        <v>1174</v>
      </c>
      <c r="C125"/>
      <c r="D125"/>
      <c r="E125"/>
      <c r="F125"/>
      <c r="G125"/>
      <c r="H125"/>
      <c r="I125"/>
      <c r="J125"/>
      <c r="K125"/>
      <c r="L125"/>
      <c r="M125"/>
      <c r="N125"/>
      <c r="O125"/>
      <c r="P125"/>
      <c r="Q125"/>
    </row>
    <row r="126" spans="2:17" ht="14.5" x14ac:dyDescent="0.35">
      <c r="B126" s="7"/>
      <c r="C126"/>
      <c r="D126"/>
      <c r="E126"/>
      <c r="F126"/>
      <c r="G126"/>
      <c r="H126"/>
      <c r="I126"/>
      <c r="J126"/>
      <c r="K126"/>
      <c r="L126"/>
      <c r="M126"/>
      <c r="N126"/>
      <c r="O126"/>
      <c r="P126"/>
      <c r="Q126"/>
    </row>
    <row r="127" spans="2:17" ht="15" thickBot="1" x14ac:dyDescent="0.4">
      <c r="B127" s="7" t="s">
        <v>798</v>
      </c>
      <c r="C127"/>
      <c r="D127"/>
      <c r="E127"/>
      <c r="F127"/>
      <c r="G127"/>
      <c r="H127"/>
      <c r="I127"/>
      <c r="J127"/>
      <c r="K127"/>
      <c r="L127"/>
      <c r="M127"/>
      <c r="N127"/>
      <c r="O127"/>
      <c r="P127"/>
      <c r="Q127"/>
    </row>
    <row r="128" spans="2:17" ht="15" thickBot="1" x14ac:dyDescent="0.4">
      <c r="B128" s="488" t="s">
        <v>188</v>
      </c>
      <c r="C128" s="493">
        <v>2024</v>
      </c>
      <c r="D128"/>
      <c r="E128"/>
      <c r="F128"/>
      <c r="G128"/>
      <c r="H128"/>
      <c r="I128"/>
      <c r="J128"/>
      <c r="K128"/>
      <c r="L128"/>
      <c r="M128"/>
      <c r="N128"/>
    </row>
    <row r="129" spans="2:17" ht="15" thickBot="1" x14ac:dyDescent="0.4">
      <c r="B129" s="108" t="s">
        <v>195</v>
      </c>
      <c r="C129" s="224">
        <v>12.87</v>
      </c>
      <c r="D129"/>
      <c r="E129"/>
      <c r="F129"/>
      <c r="G129"/>
      <c r="H129"/>
      <c r="I129"/>
      <c r="J129"/>
      <c r="K129"/>
      <c r="L129"/>
      <c r="M129"/>
      <c r="N129"/>
    </row>
    <row r="130" spans="2:17" ht="15" thickBot="1" x14ac:dyDescent="0.4">
      <c r="B130" s="108" t="s">
        <v>196</v>
      </c>
      <c r="C130" s="224">
        <v>9.77</v>
      </c>
      <c r="D130"/>
      <c r="E130"/>
      <c r="F130"/>
      <c r="G130"/>
      <c r="H130"/>
      <c r="I130"/>
      <c r="J130"/>
      <c r="K130"/>
      <c r="L130"/>
      <c r="M130"/>
      <c r="N130"/>
    </row>
    <row r="131" spans="2:17" ht="15" thickBot="1" x14ac:dyDescent="0.4">
      <c r="B131" s="108" t="s">
        <v>197</v>
      </c>
      <c r="C131" s="224">
        <v>9.75</v>
      </c>
      <c r="D131"/>
      <c r="E131"/>
      <c r="F131"/>
      <c r="G131"/>
      <c r="H131"/>
      <c r="I131"/>
      <c r="J131"/>
      <c r="K131"/>
      <c r="L131"/>
      <c r="M131"/>
      <c r="N131"/>
    </row>
    <row r="132" spans="2:17" ht="15" thickBot="1" x14ac:dyDescent="0.4">
      <c r="B132" s="108" t="s">
        <v>198</v>
      </c>
      <c r="C132" s="224">
        <v>9.6999999999999993</v>
      </c>
      <c r="D132"/>
      <c r="E132"/>
      <c r="F132"/>
      <c r="G132"/>
      <c r="H132"/>
      <c r="I132"/>
      <c r="J132"/>
      <c r="K132"/>
      <c r="L132"/>
      <c r="M132"/>
      <c r="N132"/>
    </row>
    <row r="133" spans="2:17" ht="15" thickBot="1" x14ac:dyDescent="0.4">
      <c r="B133" s="108" t="s">
        <v>199</v>
      </c>
      <c r="C133" s="224">
        <v>10.029999999999999</v>
      </c>
      <c r="D133"/>
      <c r="E133"/>
      <c r="F133"/>
      <c r="G133"/>
      <c r="H133"/>
      <c r="I133"/>
      <c r="J133"/>
      <c r="K133"/>
      <c r="L133"/>
      <c r="M133"/>
      <c r="N133"/>
    </row>
    <row r="134" spans="2:17" ht="15" thickBot="1" x14ac:dyDescent="0.4">
      <c r="B134" s="108" t="s">
        <v>200</v>
      </c>
      <c r="C134" s="224">
        <v>9.4</v>
      </c>
      <c r="D134"/>
      <c r="E134"/>
      <c r="F134"/>
      <c r="G134"/>
      <c r="H134"/>
      <c r="I134"/>
      <c r="J134"/>
      <c r="K134"/>
      <c r="L134"/>
      <c r="M134"/>
      <c r="N134"/>
    </row>
    <row r="135" spans="2:17" ht="15" thickBot="1" x14ac:dyDescent="0.4">
      <c r="B135" s="108" t="s">
        <v>201</v>
      </c>
      <c r="C135" s="224">
        <v>8.9600000000000009</v>
      </c>
      <c r="D135"/>
      <c r="E135"/>
      <c r="F135"/>
      <c r="G135"/>
      <c r="H135"/>
      <c r="I135"/>
      <c r="J135"/>
      <c r="K135"/>
      <c r="L135"/>
      <c r="M135"/>
      <c r="N135"/>
    </row>
    <row r="136" spans="2:17" ht="15" thickBot="1" x14ac:dyDescent="0.4">
      <c r="B136" s="108" t="s">
        <v>202</v>
      </c>
      <c r="C136" s="224">
        <v>10.18</v>
      </c>
      <c r="D136"/>
      <c r="E136"/>
      <c r="F136"/>
      <c r="G136"/>
      <c r="H136"/>
      <c r="I136"/>
      <c r="J136"/>
      <c r="K136"/>
      <c r="L136"/>
      <c r="M136"/>
      <c r="N136"/>
    </row>
    <row r="137" spans="2:17" ht="15" thickBot="1" x14ac:dyDescent="0.4">
      <c r="B137" s="561" t="s">
        <v>252</v>
      </c>
      <c r="C137" s="562">
        <v>10.51</v>
      </c>
      <c r="D137"/>
      <c r="E137"/>
      <c r="F137"/>
      <c r="G137"/>
      <c r="H137"/>
      <c r="I137"/>
      <c r="J137"/>
      <c r="K137"/>
      <c r="L137"/>
      <c r="M137"/>
      <c r="N137"/>
    </row>
    <row r="138" spans="2:17" ht="14.5" x14ac:dyDescent="0.35">
      <c r="B138" s="110" t="s">
        <v>1182</v>
      </c>
      <c r="C138"/>
      <c r="D138"/>
      <c r="E138"/>
      <c r="F138"/>
      <c r="G138"/>
      <c r="H138"/>
      <c r="I138"/>
      <c r="J138"/>
      <c r="K138"/>
      <c r="L138"/>
      <c r="M138"/>
      <c r="N138"/>
      <c r="O138"/>
      <c r="P138"/>
      <c r="Q138"/>
    </row>
    <row r="139" spans="2:17" ht="14.5" x14ac:dyDescent="0.35">
      <c r="B139" s="61"/>
      <c r="C139"/>
      <c r="D139"/>
      <c r="E139"/>
      <c r="F139"/>
      <c r="G139"/>
      <c r="H139"/>
      <c r="I139"/>
      <c r="J139"/>
      <c r="K139"/>
      <c r="L139"/>
      <c r="M139"/>
      <c r="N139"/>
      <c r="O139"/>
      <c r="P139"/>
      <c r="Q139"/>
    </row>
    <row r="140" spans="2:17" ht="15" thickBot="1" x14ac:dyDescent="0.4">
      <c r="B140" s="63" t="s">
        <v>799</v>
      </c>
      <c r="C140"/>
      <c r="D140"/>
      <c r="E140"/>
      <c r="F140"/>
      <c r="G140"/>
      <c r="H140"/>
      <c r="I140"/>
      <c r="J140"/>
      <c r="K140"/>
      <c r="L140"/>
      <c r="M140"/>
      <c r="N140"/>
      <c r="O140"/>
      <c r="P140"/>
      <c r="Q140"/>
    </row>
    <row r="141" spans="2:17" ht="15" thickBot="1" x14ac:dyDescent="0.4">
      <c r="B141" s="401" t="s">
        <v>782</v>
      </c>
      <c r="C141" s="406">
        <v>2024</v>
      </c>
      <c r="D141"/>
      <c r="E141"/>
      <c r="F141"/>
      <c r="G141"/>
      <c r="H141"/>
      <c r="I141"/>
      <c r="J141"/>
      <c r="K141"/>
      <c r="L141"/>
      <c r="M141"/>
      <c r="N141"/>
    </row>
    <row r="142" spans="2:17" ht="15" thickBot="1" x14ac:dyDescent="0.4">
      <c r="B142" s="108" t="s">
        <v>783</v>
      </c>
      <c r="C142" s="433">
        <v>8.64</v>
      </c>
      <c r="D142"/>
      <c r="E142"/>
      <c r="F142"/>
      <c r="G142"/>
      <c r="H142"/>
      <c r="I142"/>
      <c r="J142"/>
      <c r="K142"/>
      <c r="L142"/>
      <c r="M142"/>
      <c r="N142"/>
    </row>
    <row r="143" spans="2:17" ht="15" thickBot="1" x14ac:dyDescent="0.4">
      <c r="B143" s="108" t="s">
        <v>408</v>
      </c>
      <c r="C143" s="433">
        <v>10.16</v>
      </c>
      <c r="D143"/>
      <c r="E143"/>
      <c r="F143"/>
      <c r="G143"/>
      <c r="H143"/>
      <c r="I143"/>
      <c r="J143"/>
      <c r="K143"/>
      <c r="L143"/>
      <c r="M143"/>
      <c r="N143"/>
    </row>
    <row r="144" spans="2:17" ht="15" thickBot="1" x14ac:dyDescent="0.4">
      <c r="B144" s="108" t="s">
        <v>784</v>
      </c>
      <c r="C144" s="433">
        <v>10.57</v>
      </c>
      <c r="D144"/>
      <c r="E144"/>
      <c r="F144"/>
      <c r="G144"/>
      <c r="H144"/>
      <c r="I144"/>
      <c r="J144"/>
      <c r="K144"/>
      <c r="L144"/>
      <c r="M144"/>
      <c r="N144"/>
    </row>
    <row r="145" spans="2:14" ht="28.5" thickBot="1" x14ac:dyDescent="0.4">
      <c r="B145" s="108" t="s">
        <v>785</v>
      </c>
      <c r="C145" s="433">
        <v>16</v>
      </c>
      <c r="D145"/>
      <c r="E145"/>
      <c r="F145"/>
      <c r="G145"/>
      <c r="H145"/>
      <c r="I145"/>
      <c r="J145"/>
      <c r="K145"/>
      <c r="L145"/>
      <c r="M145"/>
      <c r="N145"/>
    </row>
    <row r="146" spans="2:14" ht="28.5" thickBot="1" x14ac:dyDescent="0.4">
      <c r="B146" s="108" t="s">
        <v>786</v>
      </c>
      <c r="C146" s="433">
        <v>9.5299999999999994</v>
      </c>
      <c r="D146"/>
      <c r="E146"/>
      <c r="F146"/>
      <c r="G146"/>
      <c r="H146"/>
      <c r="I146"/>
      <c r="J146"/>
      <c r="K146"/>
      <c r="L146"/>
      <c r="M146"/>
      <c r="N146"/>
    </row>
    <row r="147" spans="2:14" ht="15" thickBot="1" x14ac:dyDescent="0.4">
      <c r="B147" s="108" t="s">
        <v>340</v>
      </c>
      <c r="C147" s="433">
        <v>8.7799999999999994</v>
      </c>
      <c r="D147"/>
      <c r="E147"/>
      <c r="F147"/>
      <c r="G147"/>
      <c r="H147"/>
      <c r="I147"/>
      <c r="J147"/>
      <c r="K147"/>
      <c r="L147"/>
      <c r="M147"/>
      <c r="N147"/>
    </row>
    <row r="148" spans="2:14" ht="15" thickBot="1" x14ac:dyDescent="0.4">
      <c r="B148" s="108" t="s">
        <v>787</v>
      </c>
      <c r="C148" s="433">
        <v>9.3800000000000008</v>
      </c>
      <c r="D148"/>
      <c r="E148"/>
      <c r="F148"/>
      <c r="G148"/>
      <c r="H148"/>
      <c r="I148"/>
      <c r="J148"/>
      <c r="K148"/>
      <c r="L148"/>
      <c r="M148"/>
      <c r="N148"/>
    </row>
    <row r="149" spans="2:14" ht="15" thickBot="1" x14ac:dyDescent="0.4">
      <c r="B149" s="108" t="s">
        <v>409</v>
      </c>
      <c r="C149" s="433">
        <v>9.7899999999999991</v>
      </c>
      <c r="D149"/>
      <c r="E149"/>
      <c r="F149"/>
      <c r="G149"/>
      <c r="H149"/>
      <c r="I149"/>
      <c r="J149"/>
      <c r="K149"/>
      <c r="L149"/>
      <c r="M149"/>
      <c r="N149"/>
    </row>
    <row r="150" spans="2:14" ht="15" thickBot="1" x14ac:dyDescent="0.4">
      <c r="B150" s="108" t="s">
        <v>343</v>
      </c>
      <c r="C150" s="433">
        <v>6.65</v>
      </c>
      <c r="D150"/>
      <c r="E150"/>
      <c r="F150"/>
      <c r="G150"/>
      <c r="H150"/>
      <c r="I150"/>
      <c r="J150"/>
      <c r="K150"/>
      <c r="L150"/>
      <c r="M150"/>
      <c r="N150"/>
    </row>
    <row r="151" spans="2:14" ht="15" thickBot="1" x14ac:dyDescent="0.4">
      <c r="B151" s="108" t="s">
        <v>788</v>
      </c>
      <c r="C151" s="433">
        <v>16.190000000000001</v>
      </c>
      <c r="D151"/>
      <c r="E151"/>
      <c r="F151"/>
      <c r="G151"/>
      <c r="H151"/>
      <c r="I151"/>
      <c r="J151"/>
      <c r="K151"/>
      <c r="L151"/>
      <c r="M151"/>
      <c r="N151"/>
    </row>
    <row r="152" spans="2:14" ht="15" thickBot="1" x14ac:dyDescent="0.4">
      <c r="B152" s="108" t="s">
        <v>345</v>
      </c>
      <c r="C152" s="433">
        <v>16.64</v>
      </c>
      <c r="D152"/>
      <c r="E152"/>
      <c r="F152"/>
      <c r="G152"/>
      <c r="H152"/>
      <c r="I152"/>
      <c r="J152"/>
      <c r="K152"/>
      <c r="L152"/>
      <c r="M152"/>
      <c r="N152"/>
    </row>
    <row r="153" spans="2:14" ht="15" thickBot="1" x14ac:dyDescent="0.4">
      <c r="B153" s="108" t="s">
        <v>1132</v>
      </c>
      <c r="C153" s="433">
        <v>10.14</v>
      </c>
      <c r="D153"/>
      <c r="E153"/>
      <c r="F153"/>
      <c r="G153"/>
      <c r="H153"/>
      <c r="I153"/>
      <c r="J153"/>
      <c r="K153"/>
      <c r="L153"/>
      <c r="M153"/>
      <c r="N153"/>
    </row>
    <row r="154" spans="2:14" ht="15" thickBot="1" x14ac:dyDescent="0.4">
      <c r="B154" s="108" t="s">
        <v>347</v>
      </c>
      <c r="C154" s="433">
        <v>12.16</v>
      </c>
      <c r="D154"/>
      <c r="E154"/>
      <c r="F154"/>
      <c r="G154"/>
      <c r="H154"/>
      <c r="I154"/>
      <c r="J154"/>
      <c r="K154"/>
      <c r="L154"/>
      <c r="M154"/>
      <c r="N154"/>
    </row>
    <row r="155" spans="2:14" ht="15" thickBot="1" x14ac:dyDescent="0.4">
      <c r="B155" s="108" t="s">
        <v>348</v>
      </c>
      <c r="C155" s="433">
        <v>8.52</v>
      </c>
      <c r="D155"/>
      <c r="E155"/>
      <c r="F155"/>
      <c r="G155"/>
      <c r="H155"/>
      <c r="I155"/>
      <c r="J155"/>
      <c r="K155"/>
      <c r="L155"/>
      <c r="M155"/>
      <c r="N155"/>
    </row>
    <row r="156" spans="2:14" ht="28.5" thickBot="1" x14ac:dyDescent="0.4">
      <c r="B156" s="108" t="s">
        <v>349</v>
      </c>
      <c r="C156" s="433">
        <v>12.01</v>
      </c>
      <c r="D156"/>
      <c r="E156"/>
      <c r="F156"/>
      <c r="G156"/>
      <c r="H156"/>
      <c r="I156"/>
      <c r="J156"/>
      <c r="K156"/>
      <c r="L156"/>
      <c r="M156"/>
      <c r="N156"/>
    </row>
    <row r="157" spans="2:14" ht="15" thickBot="1" x14ac:dyDescent="0.4">
      <c r="B157" s="108" t="s">
        <v>350</v>
      </c>
      <c r="C157" s="433">
        <v>10.3</v>
      </c>
      <c r="D157"/>
      <c r="E157"/>
      <c r="F157"/>
      <c r="G157"/>
      <c r="H157"/>
      <c r="I157"/>
      <c r="J157"/>
      <c r="K157"/>
      <c r="L157"/>
      <c r="M157"/>
      <c r="N157"/>
    </row>
    <row r="158" spans="2:14" ht="15" thickBot="1" x14ac:dyDescent="0.4">
      <c r="B158" s="108" t="s">
        <v>351</v>
      </c>
      <c r="C158" s="433">
        <v>12.2</v>
      </c>
      <c r="D158"/>
      <c r="E158"/>
      <c r="F158"/>
      <c r="G158"/>
      <c r="H158"/>
      <c r="I158"/>
      <c r="J158"/>
      <c r="K158"/>
      <c r="L158"/>
      <c r="M158"/>
      <c r="N158"/>
    </row>
    <row r="159" spans="2:14" ht="17.25" customHeight="1" thickBot="1" x14ac:dyDescent="0.4">
      <c r="B159" s="108" t="s">
        <v>789</v>
      </c>
      <c r="C159" s="433">
        <v>9.07</v>
      </c>
      <c r="D159"/>
      <c r="E159"/>
      <c r="F159"/>
      <c r="G159"/>
      <c r="H159"/>
      <c r="I159"/>
      <c r="J159"/>
      <c r="K159"/>
      <c r="L159"/>
      <c r="M159"/>
      <c r="N159"/>
    </row>
    <row r="160" spans="2:14" ht="16" customHeight="1" thickBot="1" x14ac:dyDescent="0.4">
      <c r="B160" s="108" t="s">
        <v>353</v>
      </c>
      <c r="C160" s="433">
        <v>8.34</v>
      </c>
      <c r="D160"/>
      <c r="E160"/>
      <c r="F160"/>
      <c r="G160"/>
      <c r="H160"/>
      <c r="I160"/>
      <c r="J160"/>
      <c r="K160"/>
      <c r="L160"/>
      <c r="M160"/>
      <c r="N160"/>
    </row>
    <row r="161" spans="2:17" ht="14.5" x14ac:dyDescent="0.35">
      <c r="B161" s="110" t="s">
        <v>1182</v>
      </c>
      <c r="C161"/>
      <c r="D161"/>
      <c r="E161"/>
      <c r="F161"/>
      <c r="G161"/>
      <c r="H161"/>
      <c r="I161"/>
      <c r="J161"/>
      <c r="K161"/>
      <c r="L161"/>
      <c r="M161"/>
      <c r="N161"/>
      <c r="O161"/>
      <c r="P161"/>
      <c r="Q161"/>
    </row>
    <row r="162" spans="2:17" ht="14.5" x14ac:dyDescent="0.35">
      <c r="B162" s="61"/>
      <c r="C162"/>
      <c r="D162"/>
      <c r="E162"/>
      <c r="F162"/>
      <c r="G162"/>
      <c r="H162"/>
      <c r="I162"/>
      <c r="J162"/>
      <c r="K162"/>
      <c r="L162"/>
      <c r="M162"/>
      <c r="N162"/>
      <c r="O162"/>
      <c r="P162"/>
      <c r="Q162"/>
    </row>
    <row r="163" spans="2:17" ht="15" thickBot="1" x14ac:dyDescent="0.4">
      <c r="B163" s="7" t="s">
        <v>800</v>
      </c>
      <c r="C163"/>
      <c r="D163"/>
      <c r="E163"/>
      <c r="F163"/>
      <c r="G163"/>
      <c r="H163"/>
      <c r="I163"/>
      <c r="J163"/>
      <c r="K163"/>
      <c r="L163"/>
      <c r="M163"/>
      <c r="N163"/>
      <c r="O163"/>
      <c r="P163"/>
      <c r="Q163"/>
    </row>
    <row r="164" spans="2:17" ht="28.5" thickBot="1" x14ac:dyDescent="0.4">
      <c r="B164" s="404" t="s">
        <v>790</v>
      </c>
      <c r="C164" s="405">
        <v>2024</v>
      </c>
      <c r="D164"/>
      <c r="E164"/>
      <c r="F164"/>
      <c r="G164"/>
      <c r="H164"/>
      <c r="I164"/>
      <c r="J164"/>
      <c r="K164"/>
      <c r="L164"/>
      <c r="M164"/>
      <c r="N164"/>
    </row>
    <row r="165" spans="2:17" ht="15" thickBot="1" x14ac:dyDescent="0.4">
      <c r="B165" s="553">
        <v>45901</v>
      </c>
      <c r="C165" s="434">
        <v>8.8000000000000007</v>
      </c>
      <c r="D165"/>
      <c r="E165"/>
      <c r="F165"/>
      <c r="G165"/>
      <c r="H165"/>
      <c r="I165"/>
      <c r="J165"/>
      <c r="K165"/>
      <c r="L165"/>
      <c r="M165"/>
      <c r="N165"/>
    </row>
    <row r="166" spans="2:17" ht="15" thickBot="1" x14ac:dyDescent="0.4">
      <c r="B166" s="554">
        <v>43739</v>
      </c>
      <c r="C166" s="434">
        <v>8.58</v>
      </c>
      <c r="D166"/>
      <c r="E166"/>
      <c r="F166"/>
      <c r="G166"/>
      <c r="H166"/>
      <c r="I166"/>
      <c r="J166"/>
      <c r="K166"/>
      <c r="L166"/>
      <c r="M166"/>
      <c r="N166"/>
    </row>
    <row r="167" spans="2:17" ht="15" thickBot="1" x14ac:dyDescent="0.4">
      <c r="B167" s="500" t="s">
        <v>1188</v>
      </c>
      <c r="C167" s="434">
        <v>9.51</v>
      </c>
      <c r="D167"/>
      <c r="E167"/>
      <c r="F167"/>
      <c r="G167"/>
      <c r="H167"/>
      <c r="I167"/>
      <c r="J167"/>
      <c r="K167"/>
      <c r="L167"/>
      <c r="M167"/>
      <c r="N167"/>
    </row>
    <row r="168" spans="2:17" ht="15" thickBot="1" x14ac:dyDescent="0.4">
      <c r="B168" s="500" t="s">
        <v>1189</v>
      </c>
      <c r="C168" s="434">
        <v>10.23</v>
      </c>
      <c r="D168"/>
      <c r="E168"/>
      <c r="F168"/>
      <c r="G168"/>
      <c r="H168"/>
      <c r="I168"/>
      <c r="J168"/>
      <c r="K168"/>
      <c r="L168"/>
      <c r="M168"/>
      <c r="N168"/>
    </row>
    <row r="169" spans="2:17" ht="15" thickBot="1" x14ac:dyDescent="0.4">
      <c r="B169" s="500" t="s">
        <v>1190</v>
      </c>
      <c r="C169" s="434">
        <v>10.54</v>
      </c>
      <c r="D169"/>
      <c r="E169"/>
      <c r="F169"/>
      <c r="G169"/>
      <c r="H169"/>
      <c r="I169"/>
      <c r="J169"/>
      <c r="K169"/>
      <c r="L169"/>
      <c r="M169"/>
      <c r="N169"/>
    </row>
    <row r="170" spans="2:17" ht="15" thickBot="1" x14ac:dyDescent="0.4">
      <c r="B170" s="500" t="s">
        <v>1191</v>
      </c>
      <c r="C170" s="434">
        <v>10.83</v>
      </c>
      <c r="D170"/>
      <c r="E170"/>
      <c r="F170"/>
      <c r="G170"/>
      <c r="H170"/>
      <c r="I170"/>
      <c r="J170"/>
      <c r="K170"/>
      <c r="L170"/>
      <c r="M170"/>
      <c r="N170"/>
    </row>
    <row r="171" spans="2:17" ht="15" thickBot="1" x14ac:dyDescent="0.4">
      <c r="B171" s="500" t="s">
        <v>1192</v>
      </c>
      <c r="C171" s="434">
        <v>11.14</v>
      </c>
      <c r="D171"/>
      <c r="E171"/>
      <c r="F171"/>
      <c r="G171"/>
      <c r="H171"/>
      <c r="I171"/>
      <c r="J171"/>
      <c r="K171"/>
      <c r="L171"/>
      <c r="M171"/>
      <c r="N171"/>
    </row>
    <row r="172" spans="2:17" ht="15" thickBot="1" x14ac:dyDescent="0.4">
      <c r="B172" s="500" t="s">
        <v>1193</v>
      </c>
      <c r="C172" s="434">
        <v>12.87</v>
      </c>
      <c r="D172"/>
      <c r="E172"/>
      <c r="F172"/>
      <c r="G172"/>
      <c r="H172"/>
      <c r="I172"/>
      <c r="J172"/>
      <c r="K172"/>
      <c r="L172"/>
      <c r="M172"/>
      <c r="N172"/>
    </row>
    <row r="173" spans="2:17" ht="14.5" x14ac:dyDescent="0.35">
      <c r="B173" s="110" t="s">
        <v>1182</v>
      </c>
      <c r="C173"/>
      <c r="D173"/>
      <c r="E173"/>
      <c r="F173"/>
      <c r="G173"/>
      <c r="H173"/>
      <c r="I173"/>
      <c r="J173"/>
      <c r="K173"/>
      <c r="L173"/>
      <c r="M173"/>
      <c r="N173"/>
      <c r="O173"/>
      <c r="P173"/>
      <c r="Q173"/>
    </row>
    <row r="174" spans="2:17" ht="14.5" x14ac:dyDescent="0.35">
      <c r="B174" s="69"/>
      <c r="C174"/>
      <c r="D174"/>
      <c r="E174"/>
      <c r="F174"/>
      <c r="G174"/>
      <c r="H174"/>
      <c r="I174"/>
      <c r="J174"/>
      <c r="K174"/>
      <c r="L174"/>
      <c r="M174"/>
      <c r="N174"/>
      <c r="O174"/>
      <c r="P174"/>
      <c r="Q174"/>
    </row>
    <row r="175" spans="2:17" ht="15" thickBot="1" x14ac:dyDescent="0.4">
      <c r="B175" s="7" t="s">
        <v>801</v>
      </c>
      <c r="C175"/>
      <c r="D175"/>
      <c r="E175"/>
      <c r="F175"/>
      <c r="G175"/>
      <c r="H175"/>
      <c r="I175"/>
      <c r="J175"/>
      <c r="K175"/>
      <c r="L175"/>
      <c r="M175"/>
      <c r="N175"/>
      <c r="O175"/>
      <c r="P175"/>
      <c r="Q175"/>
    </row>
    <row r="176" spans="2:17" ht="15" thickBot="1" x14ac:dyDescent="0.4">
      <c r="B176" s="401" t="s">
        <v>7</v>
      </c>
      <c r="C176" s="406">
        <v>2024</v>
      </c>
      <c r="D176"/>
      <c r="E176"/>
      <c r="F176"/>
      <c r="G176"/>
      <c r="H176"/>
      <c r="I176"/>
      <c r="J176"/>
      <c r="K176"/>
      <c r="L176"/>
      <c r="M176"/>
      <c r="N176"/>
    </row>
    <row r="177" spans="1:17" ht="15" thickBot="1" x14ac:dyDescent="0.4">
      <c r="B177" s="435" t="s">
        <v>791</v>
      </c>
      <c r="C177" s="434">
        <v>6.91</v>
      </c>
      <c r="D177"/>
      <c r="E177"/>
      <c r="F177"/>
      <c r="H177"/>
      <c r="I177"/>
      <c r="J177"/>
      <c r="K177"/>
      <c r="L177"/>
      <c r="M177"/>
      <c r="N177"/>
    </row>
    <row r="178" spans="1:17" ht="15" thickBot="1" x14ac:dyDescent="0.4">
      <c r="B178" s="435" t="s">
        <v>12</v>
      </c>
      <c r="C178" s="434">
        <v>7.88</v>
      </c>
      <c r="D178"/>
      <c r="E178"/>
      <c r="F178"/>
      <c r="H178"/>
      <c r="I178"/>
      <c r="J178"/>
      <c r="K178"/>
      <c r="L178"/>
      <c r="M178"/>
      <c r="N178"/>
    </row>
    <row r="179" spans="1:17" ht="15" thickBot="1" x14ac:dyDescent="0.4">
      <c r="B179" s="435" t="s">
        <v>13</v>
      </c>
      <c r="C179" s="434">
        <v>9.41</v>
      </c>
      <c r="D179"/>
      <c r="E179"/>
      <c r="F179"/>
      <c r="H179"/>
      <c r="I179"/>
      <c r="J179"/>
      <c r="K179"/>
      <c r="L179"/>
      <c r="M179"/>
      <c r="N179"/>
    </row>
    <row r="180" spans="1:17" ht="15" thickBot="1" x14ac:dyDescent="0.4">
      <c r="B180" s="435" t="s">
        <v>14</v>
      </c>
      <c r="C180" s="434">
        <v>10.56</v>
      </c>
      <c r="D180"/>
      <c r="E180"/>
      <c r="F180"/>
      <c r="H180"/>
      <c r="I180"/>
      <c r="J180"/>
      <c r="K180"/>
      <c r="L180"/>
      <c r="M180"/>
      <c r="N180"/>
    </row>
    <row r="181" spans="1:17" ht="15" thickBot="1" x14ac:dyDescent="0.4">
      <c r="B181" s="435" t="s">
        <v>15</v>
      </c>
      <c r="C181" s="434">
        <v>10.96</v>
      </c>
      <c r="D181"/>
      <c r="E181"/>
      <c r="F181"/>
      <c r="H181"/>
      <c r="I181"/>
      <c r="J181"/>
      <c r="K181"/>
      <c r="L181"/>
      <c r="M181"/>
      <c r="N181"/>
    </row>
    <row r="182" spans="1:17" ht="15" thickBot="1" x14ac:dyDescent="0.4">
      <c r="B182" s="435" t="s">
        <v>16</v>
      </c>
      <c r="C182" s="434">
        <v>11.35</v>
      </c>
      <c r="D182"/>
      <c r="E182"/>
      <c r="F182"/>
      <c r="H182"/>
      <c r="I182"/>
      <c r="J182"/>
      <c r="K182"/>
      <c r="L182"/>
      <c r="M182"/>
      <c r="N182"/>
    </row>
    <row r="183" spans="1:17" ht="15" thickBot="1" x14ac:dyDescent="0.4">
      <c r="B183" s="435" t="s">
        <v>17</v>
      </c>
      <c r="C183" s="434">
        <v>11.2</v>
      </c>
      <c r="D183"/>
      <c r="E183"/>
      <c r="F183"/>
      <c r="H183"/>
      <c r="I183"/>
      <c r="J183"/>
      <c r="K183"/>
      <c r="L183"/>
      <c r="M183"/>
      <c r="N183"/>
    </row>
    <row r="184" spans="1:17" ht="15" thickBot="1" x14ac:dyDescent="0.4">
      <c r="B184" s="435" t="s">
        <v>18</v>
      </c>
      <c r="C184" s="434">
        <v>10.65</v>
      </c>
      <c r="D184"/>
      <c r="E184"/>
      <c r="F184"/>
      <c r="H184"/>
      <c r="I184"/>
      <c r="J184"/>
      <c r="K184"/>
      <c r="L184"/>
      <c r="M184"/>
      <c r="N184"/>
    </row>
    <row r="185" spans="1:17" ht="15" thickBot="1" x14ac:dyDescent="0.4">
      <c r="B185" s="435" t="s">
        <v>19</v>
      </c>
      <c r="C185" s="434">
        <v>9.99</v>
      </c>
      <c r="D185"/>
      <c r="E185"/>
      <c r="F185"/>
      <c r="H185"/>
      <c r="I185"/>
      <c r="J185"/>
      <c r="K185"/>
      <c r="L185"/>
      <c r="M185"/>
      <c r="N185"/>
    </row>
    <row r="186" spans="1:17" ht="15" thickBot="1" x14ac:dyDescent="0.4">
      <c r="B186" s="435" t="s">
        <v>792</v>
      </c>
      <c r="C186" s="434">
        <v>10.33</v>
      </c>
      <c r="D186"/>
      <c r="E186"/>
      <c r="F186"/>
      <c r="H186"/>
      <c r="I186"/>
      <c r="J186"/>
      <c r="K186"/>
      <c r="L186"/>
      <c r="M186"/>
      <c r="N186"/>
    </row>
    <row r="187" spans="1:17" ht="14.5" x14ac:dyDescent="0.35">
      <c r="B187" s="110" t="s">
        <v>1182</v>
      </c>
      <c r="C187"/>
      <c r="D187"/>
      <c r="E187"/>
      <c r="F187"/>
      <c r="G187"/>
      <c r="H187"/>
      <c r="I187"/>
      <c r="K187"/>
      <c r="L187"/>
      <c r="M187"/>
      <c r="N187"/>
      <c r="O187"/>
      <c r="P187"/>
      <c r="Q187"/>
    </row>
    <row r="188" spans="1:17" ht="14.5" x14ac:dyDescent="0.35">
      <c r="B188" s="69"/>
      <c r="C188"/>
      <c r="D188"/>
      <c r="E188"/>
      <c r="F188"/>
      <c r="G188"/>
      <c r="H188"/>
      <c r="I188"/>
      <c r="K188"/>
      <c r="L188"/>
      <c r="M188"/>
      <c r="N188"/>
      <c r="O188"/>
      <c r="P188"/>
      <c r="Q188"/>
    </row>
    <row r="189" spans="1:17" s="12" customFormat="1" ht="15" thickBot="1" x14ac:dyDescent="0.4">
      <c r="A189" s="448"/>
      <c r="B189" s="7" t="s">
        <v>1183</v>
      </c>
      <c r="C189"/>
      <c r="D189"/>
      <c r="E189"/>
      <c r="F189"/>
      <c r="G189"/>
      <c r="H189"/>
      <c r="I189"/>
      <c r="J189" s="1"/>
      <c r="K189"/>
      <c r="L189"/>
      <c r="M189"/>
      <c r="N189"/>
      <c r="O189"/>
      <c r="P189"/>
      <c r="Q189"/>
    </row>
    <row r="190" spans="1:17" ht="15" thickBot="1" x14ac:dyDescent="0.4">
      <c r="B190" s="737" t="s">
        <v>793</v>
      </c>
      <c r="C190" s="739" t="s">
        <v>8</v>
      </c>
      <c r="D190" s="741" t="s">
        <v>794</v>
      </c>
      <c r="E190" s="741"/>
      <c r="F190" s="445" t="s">
        <v>795</v>
      </c>
      <c r="G190"/>
      <c r="H190"/>
      <c r="I190"/>
      <c r="K190"/>
      <c r="L190"/>
      <c r="M190"/>
      <c r="N190"/>
      <c r="O190"/>
      <c r="P190"/>
      <c r="Q190"/>
    </row>
    <row r="191" spans="1:17" ht="15" thickBot="1" x14ac:dyDescent="0.4">
      <c r="B191" s="738"/>
      <c r="C191" s="740"/>
      <c r="D191" s="446" t="s">
        <v>9</v>
      </c>
      <c r="E191" s="447" t="s">
        <v>10</v>
      </c>
      <c r="F191" s="445" t="s">
        <v>796</v>
      </c>
      <c r="G191"/>
      <c r="H191"/>
      <c r="I191"/>
      <c r="K191"/>
      <c r="L191"/>
      <c r="M191"/>
      <c r="N191"/>
      <c r="O191"/>
      <c r="P191"/>
      <c r="Q191"/>
    </row>
    <row r="192" spans="1:17" ht="15" thickBot="1" x14ac:dyDescent="0.4">
      <c r="B192" s="436" t="s">
        <v>797</v>
      </c>
      <c r="C192" s="437">
        <v>10.51</v>
      </c>
      <c r="D192" s="437">
        <v>11.41</v>
      </c>
      <c r="E192" s="437">
        <v>9.61</v>
      </c>
      <c r="F192" s="437">
        <v>84.23</v>
      </c>
      <c r="G192"/>
      <c r="H192"/>
      <c r="I192"/>
      <c r="K192"/>
      <c r="L192"/>
      <c r="M192"/>
      <c r="N192"/>
      <c r="O192"/>
      <c r="P192"/>
      <c r="Q192"/>
    </row>
    <row r="193" spans="2:17" ht="17.25" customHeight="1" x14ac:dyDescent="0.35">
      <c r="B193" s="110" t="s">
        <v>1182</v>
      </c>
      <c r="C193"/>
      <c r="D193"/>
      <c r="E193"/>
      <c r="F193"/>
      <c r="G193"/>
      <c r="H193"/>
      <c r="I193"/>
      <c r="K193"/>
      <c r="L193"/>
      <c r="M193"/>
      <c r="N193"/>
      <c r="O193"/>
      <c r="P193"/>
      <c r="Q193"/>
    </row>
    <row r="194" spans="2:17" ht="17.25" customHeight="1" x14ac:dyDescent="0.35">
      <c r="C194"/>
      <c r="D194"/>
      <c r="E194"/>
      <c r="F194"/>
      <c r="G194"/>
      <c r="H194"/>
      <c r="I194"/>
      <c r="K194"/>
      <c r="L194"/>
      <c r="M194"/>
      <c r="N194"/>
      <c r="O194"/>
      <c r="P194"/>
      <c r="Q194"/>
    </row>
    <row r="195" spans="2:17" ht="14.5" x14ac:dyDescent="0.35">
      <c r="Q195"/>
    </row>
  </sheetData>
  <mergeCells count="20">
    <mergeCell ref="B190:B191"/>
    <mergeCell ref="C190:C191"/>
    <mergeCell ref="D190:E190"/>
    <mergeCell ref="I113:K113"/>
    <mergeCell ref="I97:K97"/>
    <mergeCell ref="E60:I60"/>
    <mergeCell ref="B97:B98"/>
    <mergeCell ref="C97:E97"/>
    <mergeCell ref="F97:H97"/>
    <mergeCell ref="B113:B114"/>
    <mergeCell ref="C113:E113"/>
    <mergeCell ref="F113:H113"/>
    <mergeCell ref="B62:B63"/>
    <mergeCell ref="B64:B65"/>
    <mergeCell ref="B66:B67"/>
    <mergeCell ref="B71:B72"/>
    <mergeCell ref="C71:C72"/>
    <mergeCell ref="D71:L71"/>
    <mergeCell ref="B60:C61"/>
    <mergeCell ref="D60:D6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B8C7"/>
  </sheetPr>
  <dimension ref="A2:N92"/>
  <sheetViews>
    <sheetView zoomScale="80" zoomScaleNormal="80" workbookViewId="0">
      <selection activeCell="F43" sqref="F43"/>
    </sheetView>
  </sheetViews>
  <sheetFormatPr defaultColWidth="9.1796875" defaultRowHeight="14" x14ac:dyDescent="0.3"/>
  <cols>
    <col min="1" max="1" width="9.1796875" style="1"/>
    <col min="2" max="2" width="20.7265625" style="1" customWidth="1"/>
    <col min="3" max="3" width="14" style="1" customWidth="1"/>
    <col min="4" max="4" width="11.26953125" style="1" customWidth="1"/>
    <col min="5" max="5" width="16.81640625" style="1" customWidth="1"/>
    <col min="6" max="6" width="10.7265625" style="1" customWidth="1"/>
    <col min="7" max="11" width="9.1796875" style="65"/>
    <col min="12" max="12" width="19.7265625" style="65" customWidth="1"/>
    <col min="13" max="13" width="25.1796875" style="65" customWidth="1"/>
    <col min="14" max="14" width="9.1796875" style="65"/>
    <col min="15" max="16" width="9.1796875" style="1"/>
    <col min="17" max="19" width="9.1796875" style="1" customWidth="1"/>
    <col min="20" max="20" width="16.26953125" style="1" bestFit="1" customWidth="1"/>
    <col min="21" max="16384" width="9.1796875" style="1"/>
  </cols>
  <sheetData>
    <row r="2" spans="1:14" ht="15.5" x14ac:dyDescent="0.35">
      <c r="A2" s="2" t="s">
        <v>910</v>
      </c>
      <c r="B2" s="2"/>
      <c r="G2" s="133"/>
    </row>
    <row r="3" spans="1:14" ht="15.5" x14ac:dyDescent="0.35">
      <c r="G3" s="133"/>
    </row>
    <row r="4" spans="1:14" ht="15.5" x14ac:dyDescent="0.35">
      <c r="G4" s="133"/>
    </row>
    <row r="5" spans="1:14" ht="18" x14ac:dyDescent="0.4">
      <c r="J5" s="262"/>
      <c r="K5" s="262"/>
      <c r="M5" s="174"/>
    </row>
    <row r="6" spans="1:14" x14ac:dyDescent="0.3">
      <c r="I6" s="263"/>
      <c r="J6" s="221"/>
      <c r="K6" s="221"/>
      <c r="M6" s="264"/>
      <c r="N6" s="264"/>
    </row>
    <row r="7" spans="1:14" x14ac:dyDescent="0.3">
      <c r="I7" s="263"/>
      <c r="J7" s="221"/>
      <c r="K7" s="221"/>
      <c r="M7" s="264"/>
      <c r="N7" s="264"/>
    </row>
    <row r="8" spans="1:14" x14ac:dyDescent="0.3">
      <c r="I8" s="263"/>
      <c r="J8" s="221"/>
      <c r="K8" s="221"/>
      <c r="M8" s="264"/>
      <c r="N8" s="264"/>
    </row>
    <row r="9" spans="1:14" x14ac:dyDescent="0.3">
      <c r="I9" s="263"/>
      <c r="J9" s="221"/>
      <c r="K9" s="221"/>
      <c r="M9" s="264"/>
      <c r="N9" s="264"/>
    </row>
    <row r="10" spans="1:14" x14ac:dyDescent="0.3">
      <c r="I10" s="263"/>
      <c r="J10" s="221"/>
      <c r="K10" s="221"/>
      <c r="M10" s="264"/>
      <c r="N10" s="264"/>
    </row>
    <row r="11" spans="1:14" x14ac:dyDescent="0.3">
      <c r="I11" s="263"/>
      <c r="J11" s="221"/>
      <c r="K11" s="221"/>
      <c r="M11" s="264"/>
      <c r="N11" s="264"/>
    </row>
    <row r="12" spans="1:14" x14ac:dyDescent="0.3">
      <c r="I12" s="263"/>
      <c r="J12" s="221"/>
      <c r="K12" s="221"/>
      <c r="M12" s="264"/>
      <c r="N12" s="264"/>
    </row>
    <row r="13" spans="1:14" x14ac:dyDescent="0.3">
      <c r="I13" s="263"/>
      <c r="J13" s="221"/>
      <c r="K13" s="221"/>
      <c r="M13" s="264"/>
      <c r="N13" s="264"/>
    </row>
    <row r="14" spans="1:14" x14ac:dyDescent="0.3">
      <c r="I14" s="263"/>
      <c r="J14" s="221"/>
      <c r="K14" s="221"/>
      <c r="M14" s="264"/>
      <c r="N14" s="264"/>
    </row>
    <row r="15" spans="1:14" x14ac:dyDescent="0.3">
      <c r="I15" s="263"/>
      <c r="J15" s="221"/>
      <c r="K15" s="221"/>
      <c r="M15" s="264"/>
      <c r="N15" s="264"/>
    </row>
    <row r="17" spans="1:14" x14ac:dyDescent="0.3">
      <c r="A17" s="377" t="s">
        <v>911</v>
      </c>
    </row>
    <row r="18" spans="1:14" x14ac:dyDescent="0.3">
      <c r="A18" s="3"/>
    </row>
    <row r="20" spans="1:14" ht="31.5" customHeight="1" x14ac:dyDescent="0.3">
      <c r="C20" s="136" t="s">
        <v>41</v>
      </c>
      <c r="D20" s="129" t="s">
        <v>706</v>
      </c>
      <c r="E20" s="129" t="s">
        <v>707</v>
      </c>
      <c r="G20" s="36"/>
    </row>
    <row r="21" spans="1:14" x14ac:dyDescent="0.3">
      <c r="C21" s="126">
        <v>2013</v>
      </c>
      <c r="D21" s="127">
        <v>80.298199999999994</v>
      </c>
      <c r="E21" s="127">
        <v>74.642699999999991</v>
      </c>
      <c r="G21" s="36"/>
    </row>
    <row r="22" spans="1:14" x14ac:dyDescent="0.3">
      <c r="C22" s="126">
        <v>2014</v>
      </c>
      <c r="D22" s="127">
        <v>82.472700000000003</v>
      </c>
      <c r="E22" s="127">
        <v>76.562300000000008</v>
      </c>
    </row>
    <row r="23" spans="1:14" x14ac:dyDescent="0.3">
      <c r="C23" s="126">
        <v>2015</v>
      </c>
      <c r="D23" s="127">
        <v>86.742199999999997</v>
      </c>
      <c r="E23" s="127">
        <v>80.376300000000001</v>
      </c>
    </row>
    <row r="24" spans="1:14" x14ac:dyDescent="0.3">
      <c r="C24" s="126">
        <v>2016</v>
      </c>
      <c r="D24" s="127">
        <v>88.43180000000001</v>
      </c>
      <c r="E24" s="127">
        <v>81.621600000000001</v>
      </c>
    </row>
    <row r="25" spans="1:14" x14ac:dyDescent="0.3">
      <c r="C25" s="126">
        <v>2017</v>
      </c>
      <c r="D25" s="127">
        <v>90.9739</v>
      </c>
      <c r="E25" s="127">
        <v>84.960399999999993</v>
      </c>
    </row>
    <row r="26" spans="1:14" x14ac:dyDescent="0.3">
      <c r="C26" s="126">
        <v>2018</v>
      </c>
      <c r="D26" s="127">
        <v>94.669399999999996</v>
      </c>
      <c r="E26" s="127">
        <v>90.275899999999993</v>
      </c>
      <c r="H26" s="1"/>
      <c r="I26" s="1"/>
      <c r="J26" s="1"/>
      <c r="L26" s="1"/>
      <c r="M26" s="1"/>
      <c r="N26" s="1"/>
    </row>
    <row r="27" spans="1:14" x14ac:dyDescent="0.3">
      <c r="C27" s="126">
        <v>2019</v>
      </c>
      <c r="D27" s="127">
        <v>96.823999999999998</v>
      </c>
      <c r="E27" s="127">
        <v>94.547499999999999</v>
      </c>
      <c r="H27" s="1"/>
      <c r="I27" s="1"/>
      <c r="J27" s="1"/>
      <c r="L27" s="1"/>
      <c r="M27" s="1"/>
      <c r="N27" s="113"/>
    </row>
    <row r="28" spans="1:14" x14ac:dyDescent="0.3">
      <c r="C28" s="126">
        <v>2020</v>
      </c>
      <c r="D28" s="128">
        <v>94.320599999999999</v>
      </c>
      <c r="E28" s="128">
        <v>94.320599999999999</v>
      </c>
      <c r="H28" s="1"/>
      <c r="I28" s="1"/>
      <c r="J28" s="1"/>
      <c r="L28" s="1"/>
      <c r="M28" s="1"/>
      <c r="N28" s="113"/>
    </row>
    <row r="29" spans="1:14" x14ac:dyDescent="0.3">
      <c r="C29" s="126">
        <v>2021</v>
      </c>
      <c r="D29" s="128">
        <v>99.6965</v>
      </c>
      <c r="E29" s="128">
        <v>101.9335</v>
      </c>
      <c r="H29" s="1"/>
      <c r="I29" s="1"/>
      <c r="J29" s="1"/>
      <c r="L29" s="1"/>
      <c r="M29" s="1"/>
      <c r="N29" s="113"/>
    </row>
    <row r="30" spans="1:14" x14ac:dyDescent="0.3">
      <c r="C30" s="126">
        <v>2022</v>
      </c>
      <c r="D30" s="128">
        <v>100.13249999999999</v>
      </c>
      <c r="E30" s="128">
        <v>110.04639999999999</v>
      </c>
      <c r="H30" s="1"/>
      <c r="I30" s="1"/>
      <c r="J30" s="1"/>
      <c r="L30" s="1"/>
      <c r="M30" s="1"/>
      <c r="N30" s="113"/>
    </row>
    <row r="31" spans="1:14" x14ac:dyDescent="0.3">
      <c r="C31" s="126">
        <v>2023</v>
      </c>
      <c r="D31" s="128">
        <v>102.3035</v>
      </c>
      <c r="E31" s="128">
        <v>123.83319999999999</v>
      </c>
      <c r="H31" s="1"/>
      <c r="I31" s="1"/>
      <c r="J31" s="1"/>
      <c r="L31" s="1"/>
      <c r="M31" s="1"/>
      <c r="N31" s="113"/>
    </row>
    <row r="32" spans="1:14" x14ac:dyDescent="0.3">
      <c r="C32" s="126">
        <v>2024</v>
      </c>
      <c r="D32" s="128">
        <v>104.4127</v>
      </c>
      <c r="E32" s="128">
        <v>130.98510000000002</v>
      </c>
      <c r="H32" s="1"/>
      <c r="I32" s="1"/>
      <c r="J32" s="1"/>
      <c r="L32" s="1"/>
      <c r="M32" s="1"/>
      <c r="N32" s="113"/>
    </row>
    <row r="33" spans="3:14" x14ac:dyDescent="0.3">
      <c r="H33" s="1"/>
      <c r="I33" s="1"/>
      <c r="J33" s="1"/>
      <c r="L33" s="1"/>
      <c r="M33" s="1"/>
      <c r="N33" s="113"/>
    </row>
    <row r="34" spans="3:14" x14ac:dyDescent="0.3">
      <c r="H34" s="1"/>
      <c r="I34" s="1"/>
      <c r="J34" s="1"/>
      <c r="L34" s="1"/>
      <c r="M34" s="1"/>
      <c r="N34" s="113"/>
    </row>
    <row r="35" spans="3:14" x14ac:dyDescent="0.3">
      <c r="H35" s="1"/>
      <c r="I35" s="1"/>
      <c r="J35" s="1"/>
      <c r="L35" s="1"/>
      <c r="M35" s="1"/>
      <c r="N35" s="113"/>
    </row>
    <row r="36" spans="3:14" x14ac:dyDescent="0.3">
      <c r="D36" s="219"/>
      <c r="E36" s="219"/>
      <c r="L36" s="1"/>
      <c r="M36" s="1"/>
      <c r="N36" s="113"/>
    </row>
    <row r="37" spans="3:14" x14ac:dyDescent="0.3">
      <c r="C37" s="63"/>
      <c r="D37" s="177"/>
      <c r="E37" s="177"/>
      <c r="L37" s="1"/>
      <c r="M37" s="1"/>
      <c r="N37" s="113"/>
    </row>
    <row r="38" spans="3:14" x14ac:dyDescent="0.3">
      <c r="C38" s="63"/>
      <c r="D38" s="177"/>
      <c r="E38" s="177"/>
      <c r="L38" s="1"/>
      <c r="M38" s="1"/>
      <c r="N38" s="113"/>
    </row>
    <row r="39" spans="3:14" x14ac:dyDescent="0.3">
      <c r="C39" s="63"/>
      <c r="D39" s="177"/>
      <c r="E39" s="177"/>
    </row>
    <row r="40" spans="3:14" x14ac:dyDescent="0.3">
      <c r="C40" s="63"/>
      <c r="D40" s="177"/>
      <c r="E40" s="177"/>
      <c r="L40" s="1"/>
      <c r="M40" s="1"/>
      <c r="N40" s="1"/>
    </row>
    <row r="41" spans="3:14" x14ac:dyDescent="0.3">
      <c r="C41" s="63"/>
      <c r="D41" s="177"/>
      <c r="E41" s="177"/>
      <c r="L41" s="1"/>
      <c r="M41" s="1"/>
      <c r="N41" s="1"/>
    </row>
    <row r="42" spans="3:14" x14ac:dyDescent="0.3">
      <c r="C42" s="63"/>
      <c r="D42" s="177"/>
      <c r="E42" s="177"/>
      <c r="L42" s="1"/>
      <c r="M42" s="1"/>
      <c r="N42" s="1"/>
    </row>
    <row r="43" spans="3:14" x14ac:dyDescent="0.3">
      <c r="C43" s="63"/>
      <c r="D43" s="177"/>
      <c r="E43" s="220"/>
      <c r="H43" s="1"/>
      <c r="I43" s="1"/>
      <c r="J43" s="1"/>
      <c r="L43" s="1"/>
      <c r="M43" s="1"/>
      <c r="N43" s="1"/>
    </row>
    <row r="44" spans="3:14" x14ac:dyDescent="0.3">
      <c r="C44" s="63"/>
      <c r="D44" s="220"/>
      <c r="E44" s="177"/>
      <c r="H44" s="1"/>
      <c r="I44" s="1"/>
      <c r="J44" s="1"/>
      <c r="L44" s="1"/>
      <c r="M44" s="1"/>
      <c r="N44" s="1"/>
    </row>
    <row r="45" spans="3:14" x14ac:dyDescent="0.3">
      <c r="C45" s="63"/>
      <c r="D45" s="221"/>
      <c r="E45" s="221"/>
      <c r="H45" s="1"/>
      <c r="I45" s="1"/>
      <c r="J45" s="1"/>
      <c r="L45" s="1"/>
      <c r="M45" s="1"/>
      <c r="N45" s="1"/>
    </row>
    <row r="46" spans="3:14" x14ac:dyDescent="0.3">
      <c r="C46" s="63"/>
      <c r="D46" s="221"/>
      <c r="E46" s="221"/>
      <c r="H46" s="1"/>
      <c r="I46" s="1"/>
      <c r="J46" s="1"/>
      <c r="L46" s="1"/>
      <c r="M46" s="1"/>
      <c r="N46" s="1"/>
    </row>
    <row r="47" spans="3:14" x14ac:dyDescent="0.3">
      <c r="H47" s="1"/>
      <c r="I47" s="1"/>
      <c r="J47" s="1"/>
      <c r="L47" s="1"/>
      <c r="M47" s="1"/>
      <c r="N47" s="1"/>
    </row>
    <row r="48" spans="3:14" x14ac:dyDescent="0.3">
      <c r="H48" s="1"/>
      <c r="I48" s="1"/>
      <c r="J48" s="1"/>
      <c r="L48" s="1"/>
      <c r="M48" s="1"/>
      <c r="N48" s="1"/>
    </row>
    <row r="49" spans="8:14" x14ac:dyDescent="0.3">
      <c r="H49" s="1"/>
      <c r="I49" s="1"/>
      <c r="J49" s="1"/>
      <c r="L49" s="1"/>
      <c r="M49" s="1"/>
      <c r="N49" s="1"/>
    </row>
    <row r="50" spans="8:14" x14ac:dyDescent="0.3">
      <c r="H50" s="1"/>
      <c r="I50" s="1"/>
      <c r="J50" s="1"/>
      <c r="L50" s="1"/>
      <c r="M50" s="1"/>
      <c r="N50" s="1"/>
    </row>
    <row r="51" spans="8:14" x14ac:dyDescent="0.3">
      <c r="H51" s="1"/>
      <c r="I51" s="1"/>
      <c r="J51" s="1"/>
      <c r="L51" s="1"/>
      <c r="M51" s="1"/>
      <c r="N51" s="1"/>
    </row>
    <row r="52" spans="8:14" x14ac:dyDescent="0.3">
      <c r="H52" s="1"/>
      <c r="I52" s="1"/>
      <c r="J52" s="1"/>
      <c r="L52" s="1"/>
      <c r="M52" s="1"/>
      <c r="N52" s="1"/>
    </row>
    <row r="53" spans="8:14" x14ac:dyDescent="0.3">
      <c r="H53" s="1"/>
      <c r="I53" s="1"/>
      <c r="J53" s="1"/>
      <c r="L53" s="1"/>
      <c r="M53" s="1"/>
      <c r="N53" s="1"/>
    </row>
    <row r="54" spans="8:14" x14ac:dyDescent="0.3">
      <c r="H54" s="1"/>
      <c r="I54" s="1"/>
      <c r="J54" s="1"/>
      <c r="L54" s="1"/>
      <c r="M54" s="1"/>
      <c r="N54" s="1"/>
    </row>
    <row r="55" spans="8:14" x14ac:dyDescent="0.3">
      <c r="H55" s="1"/>
      <c r="I55" s="1"/>
      <c r="J55" s="1"/>
      <c r="L55" s="1"/>
      <c r="M55" s="1"/>
      <c r="N55" s="1"/>
    </row>
    <row r="56" spans="8:14" x14ac:dyDescent="0.3">
      <c r="H56" s="1"/>
      <c r="I56" s="1"/>
      <c r="J56" s="1"/>
      <c r="L56" s="1"/>
      <c r="M56" s="1"/>
      <c r="N56" s="1"/>
    </row>
    <row r="57" spans="8:14" x14ac:dyDescent="0.3">
      <c r="H57" s="1"/>
      <c r="I57" s="1"/>
      <c r="J57" s="1"/>
      <c r="L57" s="1"/>
      <c r="M57" s="1"/>
      <c r="N57" s="1"/>
    </row>
    <row r="58" spans="8:14" x14ac:dyDescent="0.3">
      <c r="H58" s="1"/>
      <c r="I58" s="1"/>
      <c r="J58" s="1"/>
      <c r="L58" s="1"/>
      <c r="M58" s="1"/>
      <c r="N58" s="1"/>
    </row>
    <row r="59" spans="8:14" x14ac:dyDescent="0.3">
      <c r="H59" s="1"/>
      <c r="I59" s="1"/>
      <c r="J59" s="1"/>
      <c r="L59" s="1"/>
      <c r="M59" s="1"/>
      <c r="N59" s="1"/>
    </row>
    <row r="60" spans="8:14" x14ac:dyDescent="0.3">
      <c r="H60" s="1"/>
      <c r="I60" s="1"/>
      <c r="J60" s="1"/>
      <c r="L60" s="1"/>
      <c r="M60" s="1"/>
      <c r="N60" s="1"/>
    </row>
    <row r="61" spans="8:14" x14ac:dyDescent="0.3">
      <c r="H61" s="1"/>
      <c r="I61" s="1"/>
      <c r="J61" s="1"/>
      <c r="L61" s="1"/>
      <c r="M61" s="1"/>
      <c r="N61" s="1"/>
    </row>
    <row r="62" spans="8:14" x14ac:dyDescent="0.3">
      <c r="H62" s="1"/>
      <c r="I62" s="1"/>
      <c r="J62" s="1"/>
      <c r="L62" s="1"/>
      <c r="M62" s="1"/>
      <c r="N62" s="1"/>
    </row>
    <row r="63" spans="8:14" x14ac:dyDescent="0.3">
      <c r="H63" s="1"/>
      <c r="I63" s="1"/>
      <c r="J63" s="1"/>
      <c r="L63" s="1"/>
      <c r="M63" s="1"/>
      <c r="N63" s="1"/>
    </row>
    <row r="64" spans="8:14" x14ac:dyDescent="0.3">
      <c r="H64" s="1"/>
      <c r="I64" s="1"/>
      <c r="J64" s="1"/>
      <c r="L64" s="1"/>
      <c r="M64" s="1"/>
      <c r="N64" s="1"/>
    </row>
    <row r="65" spans="8:14" x14ac:dyDescent="0.3">
      <c r="H65" s="1"/>
      <c r="I65" s="1"/>
      <c r="J65" s="1"/>
      <c r="L65" s="1"/>
      <c r="M65" s="1"/>
      <c r="N65" s="1"/>
    </row>
    <row r="66" spans="8:14" x14ac:dyDescent="0.3">
      <c r="H66" s="1"/>
      <c r="I66" s="1"/>
      <c r="J66" s="1"/>
      <c r="L66" s="1"/>
      <c r="M66" s="1"/>
      <c r="N66" s="1"/>
    </row>
    <row r="67" spans="8:14" x14ac:dyDescent="0.3">
      <c r="H67" s="1"/>
      <c r="I67" s="1"/>
      <c r="J67" s="1"/>
      <c r="L67" s="1"/>
      <c r="M67" s="1"/>
      <c r="N67" s="1"/>
    </row>
    <row r="68" spans="8:14" x14ac:dyDescent="0.3">
      <c r="H68" s="1"/>
      <c r="I68" s="1"/>
      <c r="J68" s="1"/>
      <c r="L68" s="1"/>
      <c r="M68" s="1"/>
      <c r="N68" s="1"/>
    </row>
    <row r="69" spans="8:14" x14ac:dyDescent="0.3">
      <c r="H69" s="1"/>
      <c r="I69" s="1"/>
      <c r="J69" s="1"/>
      <c r="L69" s="1"/>
      <c r="M69" s="1"/>
      <c r="N69" s="1"/>
    </row>
    <row r="70" spans="8:14" x14ac:dyDescent="0.3">
      <c r="H70" s="1"/>
      <c r="I70" s="1"/>
      <c r="J70" s="1"/>
      <c r="L70" s="1"/>
      <c r="M70" s="1"/>
      <c r="N70" s="1"/>
    </row>
    <row r="71" spans="8:14" x14ac:dyDescent="0.3">
      <c r="H71" s="1"/>
      <c r="I71" s="1"/>
      <c r="J71" s="1"/>
      <c r="L71" s="1"/>
      <c r="M71" s="1"/>
      <c r="N71" s="1"/>
    </row>
    <row r="72" spans="8:14" x14ac:dyDescent="0.3">
      <c r="H72" s="1"/>
      <c r="I72" s="1"/>
      <c r="J72" s="1"/>
      <c r="L72" s="1"/>
      <c r="M72" s="1"/>
      <c r="N72" s="1"/>
    </row>
    <row r="73" spans="8:14" x14ac:dyDescent="0.3">
      <c r="H73" s="1"/>
      <c r="I73" s="1"/>
      <c r="J73" s="1"/>
      <c r="L73" s="1"/>
      <c r="M73" s="1"/>
      <c r="N73" s="1"/>
    </row>
    <row r="74" spans="8:14" x14ac:dyDescent="0.3">
      <c r="H74" s="1"/>
      <c r="I74" s="1"/>
      <c r="J74" s="1"/>
      <c r="L74" s="1"/>
      <c r="M74" s="1"/>
      <c r="N74" s="1"/>
    </row>
    <row r="75" spans="8:14" x14ac:dyDescent="0.3">
      <c r="H75" s="1"/>
      <c r="I75" s="1"/>
      <c r="J75" s="1"/>
      <c r="L75" s="1"/>
      <c r="M75" s="1"/>
      <c r="N75" s="1"/>
    </row>
    <row r="76" spans="8:14" x14ac:dyDescent="0.3">
      <c r="H76" s="1"/>
      <c r="I76" s="1"/>
      <c r="J76" s="1"/>
      <c r="L76" s="1"/>
      <c r="M76" s="1"/>
      <c r="N76" s="1"/>
    </row>
    <row r="77" spans="8:14" x14ac:dyDescent="0.3">
      <c r="H77" s="1"/>
      <c r="I77" s="1"/>
      <c r="J77" s="1"/>
      <c r="L77" s="1"/>
      <c r="M77" s="1"/>
      <c r="N77" s="1"/>
    </row>
    <row r="78" spans="8:14" x14ac:dyDescent="0.3">
      <c r="H78" s="1"/>
      <c r="I78" s="1"/>
      <c r="J78" s="1"/>
      <c r="L78" s="1"/>
      <c r="M78" s="1"/>
      <c r="N78" s="1"/>
    </row>
    <row r="79" spans="8:14" x14ac:dyDescent="0.3">
      <c r="H79" s="1"/>
      <c r="I79" s="1"/>
      <c r="J79" s="1"/>
      <c r="L79" s="1"/>
      <c r="M79" s="1"/>
      <c r="N79" s="1"/>
    </row>
    <row r="80" spans="8:14" x14ac:dyDescent="0.3">
      <c r="H80" s="1"/>
      <c r="I80" s="1"/>
      <c r="J80" s="1"/>
      <c r="L80" s="1"/>
      <c r="M80" s="1"/>
      <c r="N80" s="1"/>
    </row>
    <row r="81" spans="8:14" x14ac:dyDescent="0.3">
      <c r="H81" s="1"/>
      <c r="I81" s="1"/>
      <c r="J81" s="1"/>
      <c r="L81" s="1"/>
      <c r="M81" s="1"/>
      <c r="N81" s="1"/>
    </row>
    <row r="82" spans="8:14" x14ac:dyDescent="0.3">
      <c r="L82" s="1"/>
      <c r="M82" s="1"/>
      <c r="N82" s="1"/>
    </row>
    <row r="83" spans="8:14" x14ac:dyDescent="0.3">
      <c r="L83" s="1"/>
      <c r="M83" s="1"/>
      <c r="N83" s="1"/>
    </row>
    <row r="84" spans="8:14" x14ac:dyDescent="0.3">
      <c r="L84" s="1"/>
      <c r="M84" s="1"/>
      <c r="N84" s="1"/>
    </row>
    <row r="85" spans="8:14" x14ac:dyDescent="0.3">
      <c r="L85" s="1"/>
      <c r="M85" s="1"/>
      <c r="N85" s="1"/>
    </row>
    <row r="86" spans="8:14" x14ac:dyDescent="0.3">
      <c r="L86" s="1"/>
      <c r="M86" s="1"/>
      <c r="N86" s="1"/>
    </row>
    <row r="87" spans="8:14" x14ac:dyDescent="0.3">
      <c r="L87" s="1"/>
      <c r="M87" s="1"/>
      <c r="N87" s="1"/>
    </row>
    <row r="88" spans="8:14" x14ac:dyDescent="0.3">
      <c r="L88" s="1"/>
      <c r="M88" s="1"/>
      <c r="N88" s="1"/>
    </row>
    <row r="89" spans="8:14" x14ac:dyDescent="0.3">
      <c r="L89" s="1"/>
      <c r="M89" s="1"/>
      <c r="N89" s="1"/>
    </row>
    <row r="90" spans="8:14" x14ac:dyDescent="0.3">
      <c r="L90" s="1"/>
      <c r="M90" s="1"/>
      <c r="N90" s="1"/>
    </row>
    <row r="91" spans="8:14" x14ac:dyDescent="0.3">
      <c r="L91" s="1"/>
      <c r="M91" s="1"/>
      <c r="N91" s="1"/>
    </row>
    <row r="92" spans="8:14" x14ac:dyDescent="0.3">
      <c r="L92" s="1"/>
      <c r="M92" s="1"/>
      <c r="N92" s="1"/>
    </row>
  </sheetData>
  <sortState ref="L27:N38">
    <sortCondition ref="L27:L38"/>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B8C7"/>
  </sheetPr>
  <dimension ref="A2:Z142"/>
  <sheetViews>
    <sheetView zoomScale="80" zoomScaleNormal="80" workbookViewId="0">
      <selection sqref="A1:A1048576"/>
    </sheetView>
  </sheetViews>
  <sheetFormatPr defaultRowHeight="14" x14ac:dyDescent="0.3"/>
  <cols>
    <col min="1" max="1" width="4.6328125" style="356" customWidth="1"/>
    <col min="2" max="2" width="52" style="1" customWidth="1"/>
    <col min="3" max="3" width="12.7265625" style="1" bestFit="1" customWidth="1"/>
    <col min="4" max="4" width="7.7265625" style="1" bestFit="1" customWidth="1"/>
    <col min="5" max="5" width="10.81640625" style="1" customWidth="1"/>
    <col min="6" max="6" width="9.1796875" style="1"/>
    <col min="7" max="7" width="24.81640625" style="1" customWidth="1"/>
    <col min="8" max="8" width="16.26953125" style="1" customWidth="1"/>
    <col min="9" max="9" width="9.1796875" style="1"/>
    <col min="10" max="10" width="14.81640625" style="1" customWidth="1"/>
    <col min="11" max="11" width="26.26953125" style="1" customWidth="1"/>
    <col min="12" max="12" width="19" style="1" customWidth="1"/>
    <col min="13" max="13" width="9.7265625" style="1" customWidth="1"/>
    <col min="14" max="14" width="8.81640625" style="1" customWidth="1"/>
    <col min="15" max="15" width="10.453125" style="1" customWidth="1"/>
    <col min="16" max="16" width="8.81640625" style="1" customWidth="1"/>
    <col min="17" max="18" width="9.54296875" style="1" customWidth="1"/>
    <col min="19" max="19" width="9.1796875" style="1"/>
    <col min="20" max="20" width="15.81640625" style="1" bestFit="1" customWidth="1"/>
    <col min="21" max="21" width="12" style="1" customWidth="1"/>
    <col min="22" max="26" width="10.1796875" style="1" bestFit="1" customWidth="1"/>
    <col min="27" max="267" width="9.1796875" style="1"/>
    <col min="268" max="268" width="19" style="1" bestFit="1" customWidth="1"/>
    <col min="269" max="269" width="48.453125" style="1" bestFit="1" customWidth="1"/>
    <col min="270" max="272" width="8.81640625" style="1" bestFit="1" customWidth="1"/>
    <col min="273" max="274" width="9.54296875" style="1" bestFit="1" customWidth="1"/>
    <col min="275" max="523" width="9.1796875" style="1"/>
    <col min="524" max="524" width="19" style="1" bestFit="1" customWidth="1"/>
    <col min="525" max="525" width="48.453125" style="1" bestFit="1" customWidth="1"/>
    <col min="526" max="528" width="8.81640625" style="1" bestFit="1" customWidth="1"/>
    <col min="529" max="530" width="9.54296875" style="1" bestFit="1" customWidth="1"/>
    <col min="531" max="779" width="9.1796875" style="1"/>
    <col min="780" max="780" width="19" style="1" bestFit="1" customWidth="1"/>
    <col min="781" max="781" width="48.453125" style="1" bestFit="1" customWidth="1"/>
    <col min="782" max="784" width="8.81640625" style="1" bestFit="1" customWidth="1"/>
    <col min="785" max="786" width="9.54296875" style="1" bestFit="1" customWidth="1"/>
    <col min="787" max="1035" width="9.1796875" style="1"/>
    <col min="1036" max="1036" width="19" style="1" bestFit="1" customWidth="1"/>
    <col min="1037" max="1037" width="48.453125" style="1" bestFit="1" customWidth="1"/>
    <col min="1038" max="1040" width="8.81640625" style="1" bestFit="1" customWidth="1"/>
    <col min="1041" max="1042" width="9.54296875" style="1" bestFit="1" customWidth="1"/>
    <col min="1043" max="1291" width="9.1796875" style="1"/>
    <col min="1292" max="1292" width="19" style="1" bestFit="1" customWidth="1"/>
    <col min="1293" max="1293" width="48.453125" style="1" bestFit="1" customWidth="1"/>
    <col min="1294" max="1296" width="8.81640625" style="1" bestFit="1" customWidth="1"/>
    <col min="1297" max="1298" width="9.54296875" style="1" bestFit="1" customWidth="1"/>
    <col min="1299" max="1547" width="9.1796875" style="1"/>
    <col min="1548" max="1548" width="19" style="1" bestFit="1" customWidth="1"/>
    <col min="1549" max="1549" width="48.453125" style="1" bestFit="1" customWidth="1"/>
    <col min="1550" max="1552" width="8.81640625" style="1" bestFit="1" customWidth="1"/>
    <col min="1553" max="1554" width="9.54296875" style="1" bestFit="1" customWidth="1"/>
    <col min="1555" max="1803" width="9.1796875" style="1"/>
    <col min="1804" max="1804" width="19" style="1" bestFit="1" customWidth="1"/>
    <col min="1805" max="1805" width="48.453125" style="1" bestFit="1" customWidth="1"/>
    <col min="1806" max="1808" width="8.81640625" style="1" bestFit="1" customWidth="1"/>
    <col min="1809" max="1810" width="9.54296875" style="1" bestFit="1" customWidth="1"/>
    <col min="1811" max="2059" width="9.1796875" style="1"/>
    <col min="2060" max="2060" width="19" style="1" bestFit="1" customWidth="1"/>
    <col min="2061" max="2061" width="48.453125" style="1" bestFit="1" customWidth="1"/>
    <col min="2062" max="2064" width="8.81640625" style="1" bestFit="1" customWidth="1"/>
    <col min="2065" max="2066" width="9.54296875" style="1" bestFit="1" customWidth="1"/>
    <col min="2067" max="2315" width="9.1796875" style="1"/>
    <col min="2316" max="2316" width="19" style="1" bestFit="1" customWidth="1"/>
    <col min="2317" max="2317" width="48.453125" style="1" bestFit="1" customWidth="1"/>
    <col min="2318" max="2320" width="8.81640625" style="1" bestFit="1" customWidth="1"/>
    <col min="2321" max="2322" width="9.54296875" style="1" bestFit="1" customWidth="1"/>
    <col min="2323" max="2571" width="9.1796875" style="1"/>
    <col min="2572" max="2572" width="19" style="1" bestFit="1" customWidth="1"/>
    <col min="2573" max="2573" width="48.453125" style="1" bestFit="1" customWidth="1"/>
    <col min="2574" max="2576" width="8.81640625" style="1" bestFit="1" customWidth="1"/>
    <col min="2577" max="2578" width="9.54296875" style="1" bestFit="1" customWidth="1"/>
    <col min="2579" max="2827" width="9.1796875" style="1"/>
    <col min="2828" max="2828" width="19" style="1" bestFit="1" customWidth="1"/>
    <col min="2829" max="2829" width="48.453125" style="1" bestFit="1" customWidth="1"/>
    <col min="2830" max="2832" width="8.81640625" style="1" bestFit="1" customWidth="1"/>
    <col min="2833" max="2834" width="9.54296875" style="1" bestFit="1" customWidth="1"/>
    <col min="2835" max="3083" width="9.1796875" style="1"/>
    <col min="3084" max="3084" width="19" style="1" bestFit="1" customWidth="1"/>
    <col min="3085" max="3085" width="48.453125" style="1" bestFit="1" customWidth="1"/>
    <col min="3086" max="3088" width="8.81640625" style="1" bestFit="1" customWidth="1"/>
    <col min="3089" max="3090" width="9.54296875" style="1" bestFit="1" customWidth="1"/>
    <col min="3091" max="3339" width="9.1796875" style="1"/>
    <col min="3340" max="3340" width="19" style="1" bestFit="1" customWidth="1"/>
    <col min="3341" max="3341" width="48.453125" style="1" bestFit="1" customWidth="1"/>
    <col min="3342" max="3344" width="8.81640625" style="1" bestFit="1" customWidth="1"/>
    <col min="3345" max="3346" width="9.54296875" style="1" bestFit="1" customWidth="1"/>
    <col min="3347" max="3595" width="9.1796875" style="1"/>
    <col min="3596" max="3596" width="19" style="1" bestFit="1" customWidth="1"/>
    <col min="3597" max="3597" width="48.453125" style="1" bestFit="1" customWidth="1"/>
    <col min="3598" max="3600" width="8.81640625" style="1" bestFit="1" customWidth="1"/>
    <col min="3601" max="3602" width="9.54296875" style="1" bestFit="1" customWidth="1"/>
    <col min="3603" max="3851" width="9.1796875" style="1"/>
    <col min="3852" max="3852" width="19" style="1" bestFit="1" customWidth="1"/>
    <col min="3853" max="3853" width="48.453125" style="1" bestFit="1" customWidth="1"/>
    <col min="3854" max="3856" width="8.81640625" style="1" bestFit="1" customWidth="1"/>
    <col min="3857" max="3858" width="9.54296875" style="1" bestFit="1" customWidth="1"/>
    <col min="3859" max="4107" width="9.1796875" style="1"/>
    <col min="4108" max="4108" width="19" style="1" bestFit="1" customWidth="1"/>
    <col min="4109" max="4109" width="48.453125" style="1" bestFit="1" customWidth="1"/>
    <col min="4110" max="4112" width="8.81640625" style="1" bestFit="1" customWidth="1"/>
    <col min="4113" max="4114" width="9.54296875" style="1" bestFit="1" customWidth="1"/>
    <col min="4115" max="4363" width="9.1796875" style="1"/>
    <col min="4364" max="4364" width="19" style="1" bestFit="1" customWidth="1"/>
    <col min="4365" max="4365" width="48.453125" style="1" bestFit="1" customWidth="1"/>
    <col min="4366" max="4368" width="8.81640625" style="1" bestFit="1" customWidth="1"/>
    <col min="4369" max="4370" width="9.54296875" style="1" bestFit="1" customWidth="1"/>
    <col min="4371" max="4619" width="9.1796875" style="1"/>
    <col min="4620" max="4620" width="19" style="1" bestFit="1" customWidth="1"/>
    <col min="4621" max="4621" width="48.453125" style="1" bestFit="1" customWidth="1"/>
    <col min="4622" max="4624" width="8.81640625" style="1" bestFit="1" customWidth="1"/>
    <col min="4625" max="4626" width="9.54296875" style="1" bestFit="1" customWidth="1"/>
    <col min="4627" max="4875" width="9.1796875" style="1"/>
    <col min="4876" max="4876" width="19" style="1" bestFit="1" customWidth="1"/>
    <col min="4877" max="4877" width="48.453125" style="1" bestFit="1" customWidth="1"/>
    <col min="4878" max="4880" width="8.81640625" style="1" bestFit="1" customWidth="1"/>
    <col min="4881" max="4882" width="9.54296875" style="1" bestFit="1" customWidth="1"/>
    <col min="4883" max="5131" width="9.1796875" style="1"/>
    <col min="5132" max="5132" width="19" style="1" bestFit="1" customWidth="1"/>
    <col min="5133" max="5133" width="48.453125" style="1" bestFit="1" customWidth="1"/>
    <col min="5134" max="5136" width="8.81640625" style="1" bestFit="1" customWidth="1"/>
    <col min="5137" max="5138" width="9.54296875" style="1" bestFit="1" customWidth="1"/>
    <col min="5139" max="5387" width="9.1796875" style="1"/>
    <col min="5388" max="5388" width="19" style="1" bestFit="1" customWidth="1"/>
    <col min="5389" max="5389" width="48.453125" style="1" bestFit="1" customWidth="1"/>
    <col min="5390" max="5392" width="8.81640625" style="1" bestFit="1" customWidth="1"/>
    <col min="5393" max="5394" width="9.54296875" style="1" bestFit="1" customWidth="1"/>
    <col min="5395" max="5643" width="9.1796875" style="1"/>
    <col min="5644" max="5644" width="19" style="1" bestFit="1" customWidth="1"/>
    <col min="5645" max="5645" width="48.453125" style="1" bestFit="1" customWidth="1"/>
    <col min="5646" max="5648" width="8.81640625" style="1" bestFit="1" customWidth="1"/>
    <col min="5649" max="5650" width="9.54296875" style="1" bestFit="1" customWidth="1"/>
    <col min="5651" max="5899" width="9.1796875" style="1"/>
    <col min="5900" max="5900" width="19" style="1" bestFit="1" customWidth="1"/>
    <col min="5901" max="5901" width="48.453125" style="1" bestFit="1" customWidth="1"/>
    <col min="5902" max="5904" width="8.81640625" style="1" bestFit="1" customWidth="1"/>
    <col min="5905" max="5906" width="9.54296875" style="1" bestFit="1" customWidth="1"/>
    <col min="5907" max="6155" width="9.1796875" style="1"/>
    <col min="6156" max="6156" width="19" style="1" bestFit="1" customWidth="1"/>
    <col min="6157" max="6157" width="48.453125" style="1" bestFit="1" customWidth="1"/>
    <col min="6158" max="6160" width="8.81640625" style="1" bestFit="1" customWidth="1"/>
    <col min="6161" max="6162" width="9.54296875" style="1" bestFit="1" customWidth="1"/>
    <col min="6163" max="6411" width="9.1796875" style="1"/>
    <col min="6412" max="6412" width="19" style="1" bestFit="1" customWidth="1"/>
    <col min="6413" max="6413" width="48.453125" style="1" bestFit="1" customWidth="1"/>
    <col min="6414" max="6416" width="8.81640625" style="1" bestFit="1" customWidth="1"/>
    <col min="6417" max="6418" width="9.54296875" style="1" bestFit="1" customWidth="1"/>
    <col min="6419" max="6667" width="9.1796875" style="1"/>
    <col min="6668" max="6668" width="19" style="1" bestFit="1" customWidth="1"/>
    <col min="6669" max="6669" width="48.453125" style="1" bestFit="1" customWidth="1"/>
    <col min="6670" max="6672" width="8.81640625" style="1" bestFit="1" customWidth="1"/>
    <col min="6673" max="6674" width="9.54296875" style="1" bestFit="1" customWidth="1"/>
    <col min="6675" max="6923" width="9.1796875" style="1"/>
    <col min="6924" max="6924" width="19" style="1" bestFit="1" customWidth="1"/>
    <col min="6925" max="6925" width="48.453125" style="1" bestFit="1" customWidth="1"/>
    <col min="6926" max="6928" width="8.81640625" style="1" bestFit="1" customWidth="1"/>
    <col min="6929" max="6930" width="9.54296875" style="1" bestFit="1" customWidth="1"/>
    <col min="6931" max="7179" width="9.1796875" style="1"/>
    <col min="7180" max="7180" width="19" style="1" bestFit="1" customWidth="1"/>
    <col min="7181" max="7181" width="48.453125" style="1" bestFit="1" customWidth="1"/>
    <col min="7182" max="7184" width="8.81640625" style="1" bestFit="1" customWidth="1"/>
    <col min="7185" max="7186" width="9.54296875" style="1" bestFit="1" customWidth="1"/>
    <col min="7187" max="7435" width="9.1796875" style="1"/>
    <col min="7436" max="7436" width="19" style="1" bestFit="1" customWidth="1"/>
    <col min="7437" max="7437" width="48.453125" style="1" bestFit="1" customWidth="1"/>
    <col min="7438" max="7440" width="8.81640625" style="1" bestFit="1" customWidth="1"/>
    <col min="7441" max="7442" width="9.54296875" style="1" bestFit="1" customWidth="1"/>
    <col min="7443" max="7691" width="9.1796875" style="1"/>
    <col min="7692" max="7692" width="19" style="1" bestFit="1" customWidth="1"/>
    <col min="7693" max="7693" width="48.453125" style="1" bestFit="1" customWidth="1"/>
    <col min="7694" max="7696" width="8.81640625" style="1" bestFit="1" customWidth="1"/>
    <col min="7697" max="7698" width="9.54296875" style="1" bestFit="1" customWidth="1"/>
    <col min="7699" max="7947" width="9.1796875" style="1"/>
    <col min="7948" max="7948" width="19" style="1" bestFit="1" customWidth="1"/>
    <col min="7949" max="7949" width="48.453125" style="1" bestFit="1" customWidth="1"/>
    <col min="7950" max="7952" width="8.81640625" style="1" bestFit="1" customWidth="1"/>
    <col min="7953" max="7954" width="9.54296875" style="1" bestFit="1" customWidth="1"/>
    <col min="7955" max="8203" width="9.1796875" style="1"/>
    <col min="8204" max="8204" width="19" style="1" bestFit="1" customWidth="1"/>
    <col min="8205" max="8205" width="48.453125" style="1" bestFit="1" customWidth="1"/>
    <col min="8206" max="8208" width="8.81640625" style="1" bestFit="1" customWidth="1"/>
    <col min="8209" max="8210" width="9.54296875" style="1" bestFit="1" customWidth="1"/>
    <col min="8211" max="8459" width="9.1796875" style="1"/>
    <col min="8460" max="8460" width="19" style="1" bestFit="1" customWidth="1"/>
    <col min="8461" max="8461" width="48.453125" style="1" bestFit="1" customWidth="1"/>
    <col min="8462" max="8464" width="8.81640625" style="1" bestFit="1" customWidth="1"/>
    <col min="8465" max="8466" width="9.54296875" style="1" bestFit="1" customWidth="1"/>
    <col min="8467" max="8715" width="9.1796875" style="1"/>
    <col min="8716" max="8716" width="19" style="1" bestFit="1" customWidth="1"/>
    <col min="8717" max="8717" width="48.453125" style="1" bestFit="1" customWidth="1"/>
    <col min="8718" max="8720" width="8.81640625" style="1" bestFit="1" customWidth="1"/>
    <col min="8721" max="8722" width="9.54296875" style="1" bestFit="1" customWidth="1"/>
    <col min="8723" max="8971" width="9.1796875" style="1"/>
    <col min="8972" max="8972" width="19" style="1" bestFit="1" customWidth="1"/>
    <col min="8973" max="8973" width="48.453125" style="1" bestFit="1" customWidth="1"/>
    <col min="8974" max="8976" width="8.81640625" style="1" bestFit="1" customWidth="1"/>
    <col min="8977" max="8978" width="9.54296875" style="1" bestFit="1" customWidth="1"/>
    <col min="8979" max="9227" width="9.1796875" style="1"/>
    <col min="9228" max="9228" width="19" style="1" bestFit="1" customWidth="1"/>
    <col min="9229" max="9229" width="48.453125" style="1" bestFit="1" customWidth="1"/>
    <col min="9230" max="9232" width="8.81640625" style="1" bestFit="1" customWidth="1"/>
    <col min="9233" max="9234" width="9.54296875" style="1" bestFit="1" customWidth="1"/>
    <col min="9235" max="9483" width="9.1796875" style="1"/>
    <col min="9484" max="9484" width="19" style="1" bestFit="1" customWidth="1"/>
    <col min="9485" max="9485" width="48.453125" style="1" bestFit="1" customWidth="1"/>
    <col min="9486" max="9488" width="8.81640625" style="1" bestFit="1" customWidth="1"/>
    <col min="9489" max="9490" width="9.54296875" style="1" bestFit="1" customWidth="1"/>
    <col min="9491" max="9739" width="9.1796875" style="1"/>
    <col min="9740" max="9740" width="19" style="1" bestFit="1" customWidth="1"/>
    <col min="9741" max="9741" width="48.453125" style="1" bestFit="1" customWidth="1"/>
    <col min="9742" max="9744" width="8.81640625" style="1" bestFit="1" customWidth="1"/>
    <col min="9745" max="9746" width="9.54296875" style="1" bestFit="1" customWidth="1"/>
    <col min="9747" max="9995" width="9.1796875" style="1"/>
    <col min="9996" max="9996" width="19" style="1" bestFit="1" customWidth="1"/>
    <col min="9997" max="9997" width="48.453125" style="1" bestFit="1" customWidth="1"/>
    <col min="9998" max="10000" width="8.81640625" style="1" bestFit="1" customWidth="1"/>
    <col min="10001" max="10002" width="9.54296875" style="1" bestFit="1" customWidth="1"/>
    <col min="10003" max="10251" width="9.1796875" style="1"/>
    <col min="10252" max="10252" width="19" style="1" bestFit="1" customWidth="1"/>
    <col min="10253" max="10253" width="48.453125" style="1" bestFit="1" customWidth="1"/>
    <col min="10254" max="10256" width="8.81640625" style="1" bestFit="1" customWidth="1"/>
    <col min="10257" max="10258" width="9.54296875" style="1" bestFit="1" customWidth="1"/>
    <col min="10259" max="10507" width="9.1796875" style="1"/>
    <col min="10508" max="10508" width="19" style="1" bestFit="1" customWidth="1"/>
    <col min="10509" max="10509" width="48.453125" style="1" bestFit="1" customWidth="1"/>
    <col min="10510" max="10512" width="8.81640625" style="1" bestFit="1" customWidth="1"/>
    <col min="10513" max="10514" width="9.54296875" style="1" bestFit="1" customWidth="1"/>
    <col min="10515" max="10763" width="9.1796875" style="1"/>
    <col min="10764" max="10764" width="19" style="1" bestFit="1" customWidth="1"/>
    <col min="10765" max="10765" width="48.453125" style="1" bestFit="1" customWidth="1"/>
    <col min="10766" max="10768" width="8.81640625" style="1" bestFit="1" customWidth="1"/>
    <col min="10769" max="10770" width="9.54296875" style="1" bestFit="1" customWidth="1"/>
    <col min="10771" max="11019" width="9.1796875" style="1"/>
    <col min="11020" max="11020" width="19" style="1" bestFit="1" customWidth="1"/>
    <col min="11021" max="11021" width="48.453125" style="1" bestFit="1" customWidth="1"/>
    <col min="11022" max="11024" width="8.81640625" style="1" bestFit="1" customWidth="1"/>
    <col min="11025" max="11026" width="9.54296875" style="1" bestFit="1" customWidth="1"/>
    <col min="11027" max="11275" width="9.1796875" style="1"/>
    <col min="11276" max="11276" width="19" style="1" bestFit="1" customWidth="1"/>
    <col min="11277" max="11277" width="48.453125" style="1" bestFit="1" customWidth="1"/>
    <col min="11278" max="11280" width="8.81640625" style="1" bestFit="1" customWidth="1"/>
    <col min="11281" max="11282" width="9.54296875" style="1" bestFit="1" customWidth="1"/>
    <col min="11283" max="11531" width="9.1796875" style="1"/>
    <col min="11532" max="11532" width="19" style="1" bestFit="1" customWidth="1"/>
    <col min="11533" max="11533" width="48.453125" style="1" bestFit="1" customWidth="1"/>
    <col min="11534" max="11536" width="8.81640625" style="1" bestFit="1" customWidth="1"/>
    <col min="11537" max="11538" width="9.54296875" style="1" bestFit="1" customWidth="1"/>
    <col min="11539" max="11787" width="9.1796875" style="1"/>
    <col min="11788" max="11788" width="19" style="1" bestFit="1" customWidth="1"/>
    <col min="11789" max="11789" width="48.453125" style="1" bestFit="1" customWidth="1"/>
    <col min="11790" max="11792" width="8.81640625" style="1" bestFit="1" customWidth="1"/>
    <col min="11793" max="11794" width="9.54296875" style="1" bestFit="1" customWidth="1"/>
    <col min="11795" max="12043" width="9.1796875" style="1"/>
    <col min="12044" max="12044" width="19" style="1" bestFit="1" customWidth="1"/>
    <col min="12045" max="12045" width="48.453125" style="1" bestFit="1" customWidth="1"/>
    <col min="12046" max="12048" width="8.81640625" style="1" bestFit="1" customWidth="1"/>
    <col min="12049" max="12050" width="9.54296875" style="1" bestFit="1" customWidth="1"/>
    <col min="12051" max="12299" width="9.1796875" style="1"/>
    <col min="12300" max="12300" width="19" style="1" bestFit="1" customWidth="1"/>
    <col min="12301" max="12301" width="48.453125" style="1" bestFit="1" customWidth="1"/>
    <col min="12302" max="12304" width="8.81640625" style="1" bestFit="1" customWidth="1"/>
    <col min="12305" max="12306" width="9.54296875" style="1" bestFit="1" customWidth="1"/>
    <col min="12307" max="12555" width="9.1796875" style="1"/>
    <col min="12556" max="12556" width="19" style="1" bestFit="1" customWidth="1"/>
    <col min="12557" max="12557" width="48.453125" style="1" bestFit="1" customWidth="1"/>
    <col min="12558" max="12560" width="8.81640625" style="1" bestFit="1" customWidth="1"/>
    <col min="12561" max="12562" width="9.54296875" style="1" bestFit="1" customWidth="1"/>
    <col min="12563" max="12811" width="9.1796875" style="1"/>
    <col min="12812" max="12812" width="19" style="1" bestFit="1" customWidth="1"/>
    <col min="12813" max="12813" width="48.453125" style="1" bestFit="1" customWidth="1"/>
    <col min="12814" max="12816" width="8.81640625" style="1" bestFit="1" customWidth="1"/>
    <col min="12817" max="12818" width="9.54296875" style="1" bestFit="1" customWidth="1"/>
    <col min="12819" max="13067" width="9.1796875" style="1"/>
    <col min="13068" max="13068" width="19" style="1" bestFit="1" customWidth="1"/>
    <col min="13069" max="13069" width="48.453125" style="1" bestFit="1" customWidth="1"/>
    <col min="13070" max="13072" width="8.81640625" style="1" bestFit="1" customWidth="1"/>
    <col min="13073" max="13074" width="9.54296875" style="1" bestFit="1" customWidth="1"/>
    <col min="13075" max="13323" width="9.1796875" style="1"/>
    <col min="13324" max="13324" width="19" style="1" bestFit="1" customWidth="1"/>
    <col min="13325" max="13325" width="48.453125" style="1" bestFit="1" customWidth="1"/>
    <col min="13326" max="13328" width="8.81640625" style="1" bestFit="1" customWidth="1"/>
    <col min="13329" max="13330" width="9.54296875" style="1" bestFit="1" customWidth="1"/>
    <col min="13331" max="13579" width="9.1796875" style="1"/>
    <col min="13580" max="13580" width="19" style="1" bestFit="1" customWidth="1"/>
    <col min="13581" max="13581" width="48.453125" style="1" bestFit="1" customWidth="1"/>
    <col min="13582" max="13584" width="8.81640625" style="1" bestFit="1" customWidth="1"/>
    <col min="13585" max="13586" width="9.54296875" style="1" bestFit="1" customWidth="1"/>
    <col min="13587" max="13835" width="9.1796875" style="1"/>
    <col min="13836" max="13836" width="19" style="1" bestFit="1" customWidth="1"/>
    <col min="13837" max="13837" width="48.453125" style="1" bestFit="1" customWidth="1"/>
    <col min="13838" max="13840" width="8.81640625" style="1" bestFit="1" customWidth="1"/>
    <col min="13841" max="13842" width="9.54296875" style="1" bestFit="1" customWidth="1"/>
    <col min="13843" max="14091" width="9.1796875" style="1"/>
    <col min="14092" max="14092" width="19" style="1" bestFit="1" customWidth="1"/>
    <col min="14093" max="14093" width="48.453125" style="1" bestFit="1" customWidth="1"/>
    <col min="14094" max="14096" width="8.81640625" style="1" bestFit="1" customWidth="1"/>
    <col min="14097" max="14098" width="9.54296875" style="1" bestFit="1" customWidth="1"/>
    <col min="14099" max="14347" width="9.1796875" style="1"/>
    <col min="14348" max="14348" width="19" style="1" bestFit="1" customWidth="1"/>
    <col min="14349" max="14349" width="48.453125" style="1" bestFit="1" customWidth="1"/>
    <col min="14350" max="14352" width="8.81640625" style="1" bestFit="1" customWidth="1"/>
    <col min="14353" max="14354" width="9.54296875" style="1" bestFit="1" customWidth="1"/>
    <col min="14355" max="14603" width="9.1796875" style="1"/>
    <col min="14604" max="14604" width="19" style="1" bestFit="1" customWidth="1"/>
    <col min="14605" max="14605" width="48.453125" style="1" bestFit="1" customWidth="1"/>
    <col min="14606" max="14608" width="8.81640625" style="1" bestFit="1" customWidth="1"/>
    <col min="14609" max="14610" width="9.54296875" style="1" bestFit="1" customWidth="1"/>
    <col min="14611" max="14859" width="9.1796875" style="1"/>
    <col min="14860" max="14860" width="19" style="1" bestFit="1" customWidth="1"/>
    <col min="14861" max="14861" width="48.453125" style="1" bestFit="1" customWidth="1"/>
    <col min="14862" max="14864" width="8.81640625" style="1" bestFit="1" customWidth="1"/>
    <col min="14865" max="14866" width="9.54296875" style="1" bestFit="1" customWidth="1"/>
    <col min="14867" max="15115" width="9.1796875" style="1"/>
    <col min="15116" max="15116" width="19" style="1" bestFit="1" customWidth="1"/>
    <col min="15117" max="15117" width="48.453125" style="1" bestFit="1" customWidth="1"/>
    <col min="15118" max="15120" width="8.81640625" style="1" bestFit="1" customWidth="1"/>
    <col min="15121" max="15122" width="9.54296875" style="1" bestFit="1" customWidth="1"/>
    <col min="15123" max="15371" width="9.1796875" style="1"/>
    <col min="15372" max="15372" width="19" style="1" bestFit="1" customWidth="1"/>
    <col min="15373" max="15373" width="48.453125" style="1" bestFit="1" customWidth="1"/>
    <col min="15374" max="15376" width="8.81640625" style="1" bestFit="1" customWidth="1"/>
    <col min="15377" max="15378" width="9.54296875" style="1" bestFit="1" customWidth="1"/>
    <col min="15379" max="15627" width="9.1796875" style="1"/>
    <col min="15628" max="15628" width="19" style="1" bestFit="1" customWidth="1"/>
    <col min="15629" max="15629" width="48.453125" style="1" bestFit="1" customWidth="1"/>
    <col min="15630" max="15632" width="8.81640625" style="1" bestFit="1" customWidth="1"/>
    <col min="15633" max="15634" width="9.54296875" style="1" bestFit="1" customWidth="1"/>
    <col min="15635" max="15883" width="9.1796875" style="1"/>
    <col min="15884" max="15884" width="19" style="1" bestFit="1" customWidth="1"/>
    <col min="15885" max="15885" width="48.453125" style="1" bestFit="1" customWidth="1"/>
    <col min="15886" max="15888" width="8.81640625" style="1" bestFit="1" customWidth="1"/>
    <col min="15889" max="15890" width="9.54296875" style="1" bestFit="1" customWidth="1"/>
    <col min="15891" max="16139" width="9.1796875" style="1"/>
    <col min="16140" max="16140" width="19" style="1" bestFit="1" customWidth="1"/>
    <col min="16141" max="16141" width="48.453125" style="1" bestFit="1" customWidth="1"/>
    <col min="16142" max="16144" width="8.81640625" style="1" bestFit="1" customWidth="1"/>
    <col min="16145" max="16146" width="9.54296875" style="1" bestFit="1" customWidth="1"/>
    <col min="16147" max="16384" width="9.1796875" style="1"/>
  </cols>
  <sheetData>
    <row r="2" spans="1:21" ht="14.5" thickBot="1" x14ac:dyDescent="0.35">
      <c r="B2" s="2" t="s">
        <v>913</v>
      </c>
    </row>
    <row r="3" spans="1:21" ht="28.5" thickBot="1" x14ac:dyDescent="0.35">
      <c r="B3" s="17" t="s">
        <v>0</v>
      </c>
      <c r="C3" s="17" t="s">
        <v>1</v>
      </c>
      <c r="D3" s="17" t="s">
        <v>2</v>
      </c>
      <c r="E3" s="17" t="s">
        <v>3</v>
      </c>
      <c r="F3" s="17" t="s">
        <v>4</v>
      </c>
      <c r="G3" s="17" t="s">
        <v>5</v>
      </c>
      <c r="K3" s="201"/>
      <c r="Q3" s="8"/>
      <c r="R3" s="8"/>
      <c r="S3" s="8"/>
      <c r="T3" s="8"/>
      <c r="U3" s="8"/>
    </row>
    <row r="4" spans="1:21" ht="14.5" thickBot="1" x14ac:dyDescent="0.35">
      <c r="B4" s="473">
        <v>2023</v>
      </c>
      <c r="C4" s="485">
        <v>48627</v>
      </c>
      <c r="D4" s="485">
        <v>54133</v>
      </c>
      <c r="E4" s="485">
        <v>-5506</v>
      </c>
      <c r="F4" s="485">
        <v>1401</v>
      </c>
      <c r="G4" s="485">
        <v>-4105</v>
      </c>
      <c r="H4" s="22"/>
      <c r="K4" s="201"/>
      <c r="M4" s="201"/>
      <c r="N4" s="201"/>
      <c r="Q4" s="8"/>
      <c r="R4" s="8"/>
      <c r="S4" s="8"/>
      <c r="T4" s="8"/>
      <c r="U4" s="8"/>
    </row>
    <row r="5" spans="1:21" ht="14.5" thickBot="1" x14ac:dyDescent="0.35">
      <c r="B5" s="473">
        <v>2024</v>
      </c>
      <c r="C5" s="485">
        <v>46241</v>
      </c>
      <c r="D5" s="485">
        <v>53876</v>
      </c>
      <c r="E5" s="485">
        <v>-7635</v>
      </c>
      <c r="F5" s="485">
        <v>2399</v>
      </c>
      <c r="G5" s="485">
        <v>-5236</v>
      </c>
      <c r="H5" s="22"/>
      <c r="K5" s="201"/>
      <c r="M5" s="201"/>
      <c r="N5" s="201"/>
    </row>
    <row r="6" spans="1:21" x14ac:dyDescent="0.3">
      <c r="B6" s="3" t="s">
        <v>6</v>
      </c>
      <c r="C6" s="8"/>
      <c r="D6" s="8"/>
      <c r="E6" s="8"/>
      <c r="F6" s="8"/>
      <c r="H6" s="8"/>
      <c r="I6" s="8"/>
      <c r="T6" s="8"/>
      <c r="U6" s="8"/>
    </row>
    <row r="7" spans="1:21" x14ac:dyDescent="0.3">
      <c r="B7" s="3"/>
      <c r="C7" s="8"/>
      <c r="D7" s="8"/>
      <c r="E7" s="8"/>
      <c r="F7" s="8"/>
      <c r="H7" s="8"/>
      <c r="I7" s="8"/>
      <c r="T7" s="8"/>
      <c r="U7" s="8"/>
    </row>
    <row r="8" spans="1:21" s="65" customFormat="1" ht="15" thickBot="1" x14ac:dyDescent="0.4">
      <c r="A8" s="356"/>
      <c r="B8" s="81" t="s">
        <v>914</v>
      </c>
      <c r="C8" s="452"/>
      <c r="D8" s="452"/>
      <c r="E8" s="452"/>
      <c r="F8" s="452"/>
      <c r="G8" s="452"/>
      <c r="H8" s="452"/>
      <c r="I8" s="453"/>
      <c r="T8" s="453"/>
      <c r="U8" s="453"/>
    </row>
    <row r="9" spans="1:21" ht="27.5" customHeight="1" thickBot="1" x14ac:dyDescent="0.4">
      <c r="B9" s="579" t="s">
        <v>0</v>
      </c>
      <c r="C9" s="580" t="s">
        <v>623</v>
      </c>
      <c r="D9" s="580" t="s">
        <v>624</v>
      </c>
      <c r="E9" s="580"/>
      <c r="F9" s="580" t="s">
        <v>625</v>
      </c>
      <c r="G9" s="580" t="s">
        <v>1047</v>
      </c>
      <c r="H9"/>
      <c r="I9" s="8"/>
      <c r="T9" s="8"/>
      <c r="U9" s="8"/>
    </row>
    <row r="10" spans="1:21" ht="15" thickBot="1" x14ac:dyDescent="0.4">
      <c r="B10" s="579"/>
      <c r="C10" s="580"/>
      <c r="D10" s="484" t="s">
        <v>626</v>
      </c>
      <c r="E10" s="484" t="s">
        <v>627</v>
      </c>
      <c r="F10" s="580"/>
      <c r="G10" s="580"/>
      <c r="H10"/>
      <c r="I10" s="8"/>
      <c r="T10" s="8"/>
      <c r="U10" s="8"/>
    </row>
    <row r="11" spans="1:21" ht="15" thickBot="1" x14ac:dyDescent="0.4">
      <c r="B11" s="471">
        <v>2023</v>
      </c>
      <c r="C11" s="485">
        <v>26484</v>
      </c>
      <c r="D11" s="486">
        <v>32.909999999999997</v>
      </c>
      <c r="E11" s="486">
        <v>30.31</v>
      </c>
      <c r="F11" s="485">
        <v>8205</v>
      </c>
      <c r="G11" s="487">
        <v>0.58699999999999997</v>
      </c>
      <c r="H11"/>
      <c r="I11" s="8"/>
      <c r="T11" s="8"/>
      <c r="U11" s="8"/>
    </row>
    <row r="12" spans="1:21" ht="15" thickBot="1" x14ac:dyDescent="0.4">
      <c r="B12" s="471">
        <v>2024</v>
      </c>
      <c r="C12" s="485">
        <v>24842</v>
      </c>
      <c r="D12" s="486">
        <v>33.33</v>
      </c>
      <c r="E12" s="486">
        <v>30.83</v>
      </c>
      <c r="F12" s="485">
        <v>8397</v>
      </c>
      <c r="G12" s="487">
        <v>0.5937834941050375</v>
      </c>
      <c r="H12"/>
      <c r="I12" s="8"/>
      <c r="T12" s="8"/>
      <c r="U12" s="8"/>
    </row>
    <row r="13" spans="1:21" ht="14.5" x14ac:dyDescent="0.35">
      <c r="B13" s="3" t="s">
        <v>6</v>
      </c>
      <c r="C13"/>
      <c r="D13"/>
      <c r="E13"/>
      <c r="F13"/>
      <c r="G13"/>
      <c r="H13"/>
      <c r="I13" s="8"/>
      <c r="T13" s="8"/>
      <c r="U13" s="8"/>
    </row>
    <row r="14" spans="1:21" ht="14.5" x14ac:dyDescent="0.35">
      <c r="B14"/>
      <c r="C14"/>
      <c r="D14"/>
      <c r="E14"/>
      <c r="F14"/>
      <c r="G14"/>
      <c r="H14"/>
      <c r="I14" s="8"/>
      <c r="T14" s="8"/>
      <c r="U14" s="8"/>
    </row>
    <row r="15" spans="1:21" s="65" customFormat="1" ht="15" thickBot="1" x14ac:dyDescent="0.4">
      <c r="A15" s="356"/>
      <c r="B15" s="81" t="s">
        <v>915</v>
      </c>
      <c r="C15" s="452"/>
      <c r="D15" s="452"/>
      <c r="E15" s="452"/>
      <c r="F15" s="452"/>
      <c r="G15" s="452"/>
      <c r="H15" s="452"/>
      <c r="I15" s="453"/>
      <c r="T15" s="453"/>
      <c r="U15" s="453"/>
    </row>
    <row r="16" spans="1:21" ht="15" thickBot="1" x14ac:dyDescent="0.35">
      <c r="B16" s="579" t="s">
        <v>0</v>
      </c>
      <c r="C16" s="581" t="s">
        <v>1048</v>
      </c>
      <c r="D16" s="582"/>
      <c r="E16" s="582"/>
      <c r="F16" s="580" t="s">
        <v>628</v>
      </c>
      <c r="G16" s="580" t="s">
        <v>629</v>
      </c>
      <c r="H16" s="580" t="s">
        <v>630</v>
      </c>
      <c r="I16" s="8"/>
      <c r="T16" s="8"/>
      <c r="U16" s="8"/>
    </row>
    <row r="17" spans="2:26" ht="46.5" customHeight="1" thickBot="1" x14ac:dyDescent="0.35">
      <c r="B17" s="579"/>
      <c r="C17" s="192" t="s">
        <v>631</v>
      </c>
      <c r="D17" s="277" t="s">
        <v>632</v>
      </c>
      <c r="E17" s="278" t="s">
        <v>633</v>
      </c>
      <c r="F17" s="580"/>
      <c r="G17" s="580"/>
      <c r="H17" s="580"/>
      <c r="I17" s="8"/>
      <c r="T17" s="8"/>
      <c r="U17" s="8"/>
    </row>
    <row r="18" spans="2:26" ht="14.5" thickBot="1" x14ac:dyDescent="0.35">
      <c r="B18" s="471">
        <v>2023</v>
      </c>
      <c r="C18" s="472">
        <v>0.15990000000000001</v>
      </c>
      <c r="D18" s="472">
        <v>0.65659999999999996</v>
      </c>
      <c r="E18" s="472">
        <v>0.18350000000000002</v>
      </c>
      <c r="F18" s="472">
        <v>1.1476</v>
      </c>
      <c r="G18" s="472">
        <v>0.52300000000000002</v>
      </c>
      <c r="H18" s="472">
        <v>0.27949999999999997</v>
      </c>
      <c r="I18" s="8"/>
      <c r="T18" s="8"/>
      <c r="U18" s="8"/>
    </row>
    <row r="19" spans="2:26" ht="14.5" thickBot="1" x14ac:dyDescent="0.35">
      <c r="B19" s="471">
        <v>2024</v>
      </c>
      <c r="C19" s="472">
        <v>0.158</v>
      </c>
      <c r="D19" s="472">
        <v>0.65400000000000003</v>
      </c>
      <c r="E19" s="472">
        <v>0.188</v>
      </c>
      <c r="F19" s="472">
        <v>1.1894</v>
      </c>
      <c r="G19" s="472">
        <v>0.52910000000000001</v>
      </c>
      <c r="H19" s="472">
        <v>0.28739999999999999</v>
      </c>
      <c r="I19" s="8"/>
      <c r="T19" s="8"/>
      <c r="U19" s="8"/>
    </row>
    <row r="20" spans="2:26" x14ac:dyDescent="0.3">
      <c r="B20" s="3" t="s">
        <v>6</v>
      </c>
      <c r="C20" s="151"/>
      <c r="D20" s="151"/>
      <c r="E20" s="151"/>
      <c r="F20" s="151"/>
      <c r="G20" s="151"/>
      <c r="H20" s="151"/>
      <c r="I20" s="8"/>
      <c r="T20" s="8"/>
      <c r="U20" s="8"/>
    </row>
    <row r="21" spans="2:26" x14ac:dyDescent="0.3">
      <c r="B21" s="3"/>
      <c r="C21" s="8"/>
      <c r="D21" s="8"/>
      <c r="E21" s="8"/>
      <c r="F21" s="8"/>
      <c r="H21" s="8"/>
      <c r="I21" s="8"/>
      <c r="T21" s="8"/>
      <c r="U21" s="8"/>
    </row>
    <row r="22" spans="2:26" x14ac:dyDescent="0.3">
      <c r="B22" s="3"/>
      <c r="C22" s="8"/>
      <c r="D22" s="8"/>
      <c r="E22" s="8"/>
      <c r="F22" s="8"/>
      <c r="H22" s="8"/>
      <c r="I22" s="8"/>
      <c r="T22" s="8"/>
      <c r="U22" s="8"/>
    </row>
    <row r="23" spans="2:26" x14ac:dyDescent="0.3">
      <c r="B23" s="3"/>
      <c r="C23" s="8"/>
      <c r="D23" s="8"/>
      <c r="E23" s="8"/>
      <c r="F23" s="8"/>
      <c r="H23" s="8"/>
      <c r="I23" s="8"/>
      <c r="T23" s="8"/>
      <c r="U23" s="8"/>
    </row>
    <row r="24" spans="2:26" x14ac:dyDescent="0.3">
      <c r="D24" s="8"/>
      <c r="T24" s="8"/>
      <c r="U24" s="8"/>
    </row>
    <row r="25" spans="2:26" x14ac:dyDescent="0.3">
      <c r="B25" s="12" t="s">
        <v>912</v>
      </c>
    </row>
    <row r="26" spans="2:26" x14ac:dyDescent="0.3">
      <c r="Q26" s="1" t="s">
        <v>464</v>
      </c>
    </row>
    <row r="27" spans="2:26" x14ac:dyDescent="0.3">
      <c r="L27" s="575" t="s">
        <v>7</v>
      </c>
      <c r="M27" s="577" t="s">
        <v>916</v>
      </c>
      <c r="N27" s="577" t="s">
        <v>917</v>
      </c>
      <c r="O27" s="577" t="s">
        <v>918</v>
      </c>
      <c r="P27" s="577" t="s">
        <v>919</v>
      </c>
      <c r="Q27" s="575" t="s">
        <v>920</v>
      </c>
      <c r="R27" s="575" t="s">
        <v>921</v>
      </c>
    </row>
    <row r="28" spans="2:26" x14ac:dyDescent="0.3">
      <c r="L28" s="576"/>
      <c r="M28" s="578"/>
      <c r="N28" s="578"/>
      <c r="O28" s="578"/>
      <c r="P28" s="578"/>
      <c r="Q28" s="576"/>
      <c r="R28" s="576"/>
    </row>
    <row r="29" spans="2:26" x14ac:dyDescent="0.3">
      <c r="L29" s="24" t="s">
        <v>8</v>
      </c>
      <c r="M29" s="210">
        <v>2646082</v>
      </c>
      <c r="N29" s="210">
        <v>2780170</v>
      </c>
      <c r="O29" s="210">
        <v>2650949</v>
      </c>
      <c r="P29" s="210">
        <v>2768502</v>
      </c>
      <c r="Q29" s="210">
        <v>-2650949</v>
      </c>
      <c r="R29" s="210">
        <v>-2646082</v>
      </c>
      <c r="W29" s="8"/>
      <c r="X29" s="8"/>
      <c r="Y29" s="8"/>
      <c r="Z29" s="8"/>
    </row>
    <row r="30" spans="2:26" x14ac:dyDescent="0.3">
      <c r="L30" s="11" t="s">
        <v>70</v>
      </c>
      <c r="M30" s="211">
        <v>28905</v>
      </c>
      <c r="N30" s="212">
        <v>27205</v>
      </c>
      <c r="O30" s="209">
        <v>23911</v>
      </c>
      <c r="P30" s="208">
        <v>22764</v>
      </c>
      <c r="Q30" s="25">
        <v>-23911</v>
      </c>
      <c r="R30" s="25">
        <v>-28905</v>
      </c>
      <c r="W30" s="8"/>
      <c r="X30" s="8"/>
      <c r="Y30" s="26"/>
      <c r="Z30" s="8"/>
    </row>
    <row r="31" spans="2:26" x14ac:dyDescent="0.3">
      <c r="L31" s="11" t="s">
        <v>71</v>
      </c>
      <c r="M31" s="211">
        <v>28627</v>
      </c>
      <c r="N31" s="212">
        <v>27492</v>
      </c>
      <c r="O31" s="209">
        <v>25481</v>
      </c>
      <c r="P31" s="208">
        <v>24304</v>
      </c>
      <c r="Q31" s="25">
        <v>-25481</v>
      </c>
      <c r="R31" s="25">
        <v>-28627</v>
      </c>
      <c r="W31" s="8"/>
      <c r="X31" s="8"/>
      <c r="Y31" s="26"/>
      <c r="Z31" s="8"/>
    </row>
    <row r="32" spans="2:26" x14ac:dyDescent="0.3">
      <c r="L32" s="11" t="s">
        <v>72</v>
      </c>
      <c r="M32" s="211">
        <v>28632</v>
      </c>
      <c r="N32" s="212">
        <v>27310</v>
      </c>
      <c r="O32" s="209">
        <v>27647</v>
      </c>
      <c r="P32" s="208">
        <v>26289</v>
      </c>
      <c r="Q32" s="25">
        <v>-27647</v>
      </c>
      <c r="R32" s="25">
        <v>-28632</v>
      </c>
      <c r="W32" s="8"/>
      <c r="X32" s="8"/>
      <c r="Y32" s="26"/>
      <c r="Z32" s="8"/>
    </row>
    <row r="33" spans="12:26" x14ac:dyDescent="0.3">
      <c r="L33" s="11" t="s">
        <v>73</v>
      </c>
      <c r="M33" s="211">
        <v>29235</v>
      </c>
      <c r="N33" s="212">
        <v>27443</v>
      </c>
      <c r="O33" s="209">
        <v>29526</v>
      </c>
      <c r="P33" s="208">
        <v>28524</v>
      </c>
      <c r="Q33" s="25">
        <v>-29526</v>
      </c>
      <c r="R33" s="25">
        <v>-29235</v>
      </c>
      <c r="W33" s="8"/>
      <c r="X33" s="8"/>
      <c r="Y33" s="26"/>
      <c r="Z33" s="8"/>
    </row>
    <row r="34" spans="12:26" x14ac:dyDescent="0.3">
      <c r="L34" s="11" t="s">
        <v>74</v>
      </c>
      <c r="M34" s="211">
        <v>31397</v>
      </c>
      <c r="N34" s="212">
        <v>30029</v>
      </c>
      <c r="O34" s="209">
        <v>29598</v>
      </c>
      <c r="P34" s="208">
        <v>28394</v>
      </c>
      <c r="Q34" s="25">
        <v>-29598</v>
      </c>
      <c r="R34" s="25">
        <v>-31397</v>
      </c>
      <c r="W34" s="8"/>
      <c r="X34" s="8"/>
      <c r="Y34" s="8"/>
      <c r="Z34" s="8"/>
    </row>
    <row r="35" spans="12:26" x14ac:dyDescent="0.3">
      <c r="L35" s="11" t="s">
        <v>75</v>
      </c>
      <c r="M35" s="211">
        <v>29435</v>
      </c>
      <c r="N35" s="212">
        <v>28678</v>
      </c>
      <c r="O35" s="209">
        <v>30359</v>
      </c>
      <c r="P35" s="208">
        <v>29065</v>
      </c>
      <c r="Q35" s="25">
        <v>-30359</v>
      </c>
      <c r="R35" s="25">
        <v>-29435</v>
      </c>
      <c r="W35" s="8"/>
      <c r="X35" s="8"/>
      <c r="Y35" s="8"/>
      <c r="Z35" s="8"/>
    </row>
    <row r="36" spans="12:26" x14ac:dyDescent="0.3">
      <c r="L36" s="11" t="s">
        <v>76</v>
      </c>
      <c r="M36" s="211">
        <v>30854</v>
      </c>
      <c r="N36" s="212">
        <v>28964</v>
      </c>
      <c r="O36" s="209">
        <v>31057</v>
      </c>
      <c r="P36" s="208">
        <v>29332</v>
      </c>
      <c r="Q36" s="25">
        <v>-31057</v>
      </c>
      <c r="R36" s="25">
        <v>-30854</v>
      </c>
      <c r="W36" s="26"/>
      <c r="X36" s="26"/>
      <c r="Y36" s="8"/>
      <c r="Z36" s="26"/>
    </row>
    <row r="37" spans="12:26" x14ac:dyDescent="0.3">
      <c r="L37" s="11" t="s">
        <v>77</v>
      </c>
      <c r="M37" s="211">
        <v>29296</v>
      </c>
      <c r="N37" s="212">
        <v>27744</v>
      </c>
      <c r="O37" s="209">
        <v>31271</v>
      </c>
      <c r="P37" s="208">
        <v>29700</v>
      </c>
      <c r="Q37" s="25">
        <v>-31271</v>
      </c>
      <c r="R37" s="25">
        <v>-29296</v>
      </c>
      <c r="W37" s="26"/>
      <c r="X37" s="26"/>
      <c r="Y37" s="8"/>
      <c r="Z37" s="26"/>
    </row>
    <row r="38" spans="12:26" x14ac:dyDescent="0.3">
      <c r="L38" s="11" t="s">
        <v>78</v>
      </c>
      <c r="M38" s="211">
        <v>27919</v>
      </c>
      <c r="N38" s="212">
        <v>26525</v>
      </c>
      <c r="O38" s="209">
        <v>30993</v>
      </c>
      <c r="P38" s="208">
        <v>29606</v>
      </c>
      <c r="Q38" s="25">
        <v>-30993</v>
      </c>
      <c r="R38" s="25">
        <v>-27919</v>
      </c>
      <c r="W38" s="26"/>
      <c r="X38" s="26"/>
      <c r="Y38" s="8"/>
      <c r="Z38" s="26"/>
    </row>
    <row r="39" spans="12:26" x14ac:dyDescent="0.3">
      <c r="L39" s="11" t="s">
        <v>79</v>
      </c>
      <c r="M39" s="211">
        <v>27727</v>
      </c>
      <c r="N39" s="212">
        <v>26195</v>
      </c>
      <c r="O39" s="209">
        <v>30301</v>
      </c>
      <c r="P39" s="208">
        <v>28522</v>
      </c>
      <c r="Q39" s="25">
        <v>-30301</v>
      </c>
      <c r="R39" s="25">
        <v>-27727</v>
      </c>
      <c r="W39" s="8"/>
      <c r="X39" s="8"/>
      <c r="Y39" s="8"/>
      <c r="Z39" s="8"/>
    </row>
    <row r="40" spans="12:26" x14ac:dyDescent="0.3">
      <c r="L40" s="11" t="s">
        <v>80</v>
      </c>
      <c r="M40" s="211">
        <v>28048</v>
      </c>
      <c r="N40" s="212">
        <v>26423</v>
      </c>
      <c r="O40" s="209">
        <v>29602</v>
      </c>
      <c r="P40" s="208">
        <v>28429</v>
      </c>
      <c r="Q40" s="25">
        <v>-29602</v>
      </c>
      <c r="R40" s="25">
        <v>-28048</v>
      </c>
      <c r="W40" s="8"/>
      <c r="X40" s="8"/>
      <c r="Y40" s="8"/>
      <c r="Z40" s="8"/>
    </row>
    <row r="41" spans="12:26" x14ac:dyDescent="0.3">
      <c r="L41" s="11" t="s">
        <v>81</v>
      </c>
      <c r="M41" s="211">
        <v>27721</v>
      </c>
      <c r="N41" s="212">
        <v>26244</v>
      </c>
      <c r="O41" s="209">
        <v>29547</v>
      </c>
      <c r="P41" s="208">
        <v>28175</v>
      </c>
      <c r="Q41" s="25">
        <v>-29547</v>
      </c>
      <c r="R41" s="25">
        <v>-27721</v>
      </c>
      <c r="W41" s="8"/>
      <c r="X41" s="8"/>
      <c r="Y41" s="8"/>
      <c r="Z41" s="8"/>
    </row>
    <row r="42" spans="12:26" x14ac:dyDescent="0.3">
      <c r="L42" s="11" t="s">
        <v>82</v>
      </c>
      <c r="M42" s="211">
        <v>26520</v>
      </c>
      <c r="N42" s="212">
        <v>25114</v>
      </c>
      <c r="O42" s="209">
        <v>30083</v>
      </c>
      <c r="P42" s="208">
        <v>28170</v>
      </c>
      <c r="Q42" s="25">
        <v>-30083</v>
      </c>
      <c r="R42" s="25">
        <v>-26520</v>
      </c>
      <c r="W42" s="8"/>
      <c r="X42" s="8"/>
      <c r="Y42" s="8"/>
      <c r="Z42" s="8"/>
    </row>
    <row r="43" spans="12:26" x14ac:dyDescent="0.3">
      <c r="L43" s="11" t="s">
        <v>83</v>
      </c>
      <c r="M43" s="211">
        <v>25986</v>
      </c>
      <c r="N43" s="212">
        <v>24835</v>
      </c>
      <c r="O43" s="209">
        <v>29403</v>
      </c>
      <c r="P43" s="208">
        <v>28176</v>
      </c>
      <c r="Q43" s="25">
        <v>-29403</v>
      </c>
      <c r="R43" s="25">
        <v>-25986</v>
      </c>
      <c r="W43" s="8"/>
      <c r="X43" s="8"/>
      <c r="Y43" s="8"/>
      <c r="Z43" s="8"/>
    </row>
    <row r="44" spans="12:26" x14ac:dyDescent="0.3">
      <c r="L44" s="11" t="s">
        <v>84</v>
      </c>
      <c r="M44" s="211">
        <v>26652</v>
      </c>
      <c r="N44" s="212">
        <v>24888</v>
      </c>
      <c r="O44" s="209">
        <v>29515</v>
      </c>
      <c r="P44" s="208">
        <v>28787</v>
      </c>
      <c r="Q44" s="25">
        <v>-29515</v>
      </c>
      <c r="R44" s="25">
        <v>-26652</v>
      </c>
      <c r="W44" s="8"/>
      <c r="X44" s="8"/>
      <c r="Y44" s="8"/>
      <c r="Z44" s="8"/>
    </row>
    <row r="45" spans="12:26" x14ac:dyDescent="0.3">
      <c r="L45" s="11" t="s">
        <v>85</v>
      </c>
      <c r="M45" s="211">
        <v>28202</v>
      </c>
      <c r="N45" s="212">
        <v>26787</v>
      </c>
      <c r="O45" s="209">
        <v>30363</v>
      </c>
      <c r="P45" s="208">
        <v>28659</v>
      </c>
      <c r="Q45" s="25">
        <v>-30363</v>
      </c>
      <c r="R45" s="25">
        <v>-28202</v>
      </c>
      <c r="W45" s="8"/>
      <c r="X45" s="8"/>
      <c r="Y45" s="8"/>
      <c r="Z45" s="8"/>
    </row>
    <row r="46" spans="12:26" x14ac:dyDescent="0.3">
      <c r="L46" s="11" t="s">
        <v>86</v>
      </c>
      <c r="M46" s="211">
        <v>28482</v>
      </c>
      <c r="N46" s="212">
        <v>27436</v>
      </c>
      <c r="O46" s="209">
        <v>28996</v>
      </c>
      <c r="P46" s="208">
        <v>27532</v>
      </c>
      <c r="Q46" s="25">
        <v>-28996</v>
      </c>
      <c r="R46" s="25">
        <v>-28482</v>
      </c>
      <c r="W46" s="8"/>
      <c r="X46" s="8"/>
      <c r="Y46" s="8"/>
      <c r="Z46" s="8"/>
    </row>
    <row r="47" spans="12:26" x14ac:dyDescent="0.3">
      <c r="L47" s="11" t="s">
        <v>87</v>
      </c>
      <c r="M47" s="211">
        <v>29169</v>
      </c>
      <c r="N47" s="212">
        <v>27637</v>
      </c>
      <c r="O47" s="209">
        <v>27527</v>
      </c>
      <c r="P47" s="208">
        <v>26267</v>
      </c>
      <c r="Q47" s="25">
        <v>-27527</v>
      </c>
      <c r="R47" s="25">
        <v>-29169</v>
      </c>
      <c r="W47" s="8"/>
      <c r="X47" s="8"/>
      <c r="Y47" s="8"/>
      <c r="Z47" s="8"/>
    </row>
    <row r="48" spans="12:26" x14ac:dyDescent="0.3">
      <c r="L48" s="11" t="s">
        <v>88</v>
      </c>
      <c r="M48" s="211">
        <v>30095</v>
      </c>
      <c r="N48" s="212">
        <v>28449</v>
      </c>
      <c r="O48" s="209">
        <v>27224</v>
      </c>
      <c r="P48" s="208">
        <v>25891</v>
      </c>
      <c r="Q48" s="25">
        <v>-27224</v>
      </c>
      <c r="R48" s="25">
        <v>-30095</v>
      </c>
      <c r="W48" s="8"/>
      <c r="X48" s="8"/>
      <c r="Y48" s="8"/>
      <c r="Z48" s="8"/>
    </row>
    <row r="49" spans="2:26" x14ac:dyDescent="0.3">
      <c r="L49" s="11" t="s">
        <v>89</v>
      </c>
      <c r="M49" s="211">
        <v>30807</v>
      </c>
      <c r="N49" s="212">
        <v>28905</v>
      </c>
      <c r="O49" s="209">
        <v>27579</v>
      </c>
      <c r="P49" s="208">
        <v>26049</v>
      </c>
      <c r="Q49" s="25">
        <v>-27579</v>
      </c>
      <c r="R49" s="25">
        <v>-30807</v>
      </c>
      <c r="W49" s="8"/>
      <c r="X49" s="8"/>
      <c r="Y49" s="8"/>
      <c r="Z49" s="8"/>
    </row>
    <row r="50" spans="2:26" x14ac:dyDescent="0.3">
      <c r="L50" s="11" t="s">
        <v>90</v>
      </c>
      <c r="M50" s="211">
        <v>31222</v>
      </c>
      <c r="N50" s="212">
        <v>29804</v>
      </c>
      <c r="O50" s="209">
        <v>27149</v>
      </c>
      <c r="P50" s="208">
        <v>25721</v>
      </c>
      <c r="Q50" s="25">
        <v>-27149</v>
      </c>
      <c r="R50" s="25">
        <v>-31222</v>
      </c>
      <c r="W50" s="8"/>
      <c r="X50" s="8"/>
      <c r="Y50" s="8"/>
      <c r="Z50" s="8"/>
    </row>
    <row r="51" spans="2:26" x14ac:dyDescent="0.3">
      <c r="L51" s="11" t="s">
        <v>91</v>
      </c>
      <c r="M51" s="211">
        <v>33472</v>
      </c>
      <c r="N51" s="212">
        <v>32353</v>
      </c>
      <c r="O51" s="209">
        <v>26051</v>
      </c>
      <c r="P51" s="208">
        <v>24895</v>
      </c>
      <c r="Q51" s="25">
        <v>-26051</v>
      </c>
      <c r="R51" s="25">
        <v>-33472</v>
      </c>
      <c r="W51" s="8"/>
      <c r="X51" s="8"/>
      <c r="Y51" s="8"/>
      <c r="Z51" s="8"/>
    </row>
    <row r="52" spans="2:26" x14ac:dyDescent="0.3">
      <c r="L52" s="11" t="s">
        <v>92</v>
      </c>
      <c r="M52" s="211">
        <v>37115</v>
      </c>
      <c r="N52" s="212">
        <v>35278</v>
      </c>
      <c r="O52" s="209">
        <v>25572</v>
      </c>
      <c r="P52" s="208">
        <v>24455</v>
      </c>
      <c r="Q52" s="25">
        <v>-25572</v>
      </c>
      <c r="R52" s="25">
        <v>-37115</v>
      </c>
      <c r="W52" s="8"/>
      <c r="X52" s="8"/>
      <c r="Y52" s="8"/>
      <c r="Z52" s="8"/>
    </row>
    <row r="53" spans="2:26" x14ac:dyDescent="0.3">
      <c r="L53" s="11" t="s">
        <v>93</v>
      </c>
      <c r="M53" s="211">
        <v>37570</v>
      </c>
      <c r="N53" s="212">
        <v>36029</v>
      </c>
      <c r="O53" s="209">
        <v>26197</v>
      </c>
      <c r="P53" s="208">
        <v>24642</v>
      </c>
      <c r="Q53" s="25">
        <v>-26197</v>
      </c>
      <c r="R53" s="25">
        <v>-37570</v>
      </c>
      <c r="W53" s="8"/>
      <c r="X53" s="8"/>
      <c r="Y53" s="8"/>
      <c r="Z53" s="8"/>
    </row>
    <row r="54" spans="2:26" x14ac:dyDescent="0.3">
      <c r="L54" s="11" t="s">
        <v>94</v>
      </c>
      <c r="M54" s="211">
        <v>39260</v>
      </c>
      <c r="N54" s="212">
        <v>37862</v>
      </c>
      <c r="O54" s="209">
        <v>27766</v>
      </c>
      <c r="P54" s="208">
        <v>26583</v>
      </c>
      <c r="Q54" s="25">
        <v>-27766</v>
      </c>
      <c r="R54" s="25">
        <v>-39260</v>
      </c>
      <c r="W54" s="8"/>
      <c r="X54" s="8"/>
      <c r="Y54" s="8"/>
      <c r="Z54" s="8"/>
    </row>
    <row r="55" spans="2:26" x14ac:dyDescent="0.3">
      <c r="L55" s="11" t="s">
        <v>95</v>
      </c>
      <c r="M55" s="211">
        <v>40187</v>
      </c>
      <c r="N55" s="212">
        <v>38319</v>
      </c>
      <c r="O55" s="209">
        <v>28148</v>
      </c>
      <c r="P55" s="208">
        <v>27146</v>
      </c>
      <c r="Q55" s="25">
        <v>-28148</v>
      </c>
      <c r="R55" s="25">
        <v>-40187</v>
      </c>
      <c r="W55" s="8"/>
      <c r="X55" s="8"/>
      <c r="Y55" s="8"/>
      <c r="Z55" s="8"/>
    </row>
    <row r="56" spans="2:26" x14ac:dyDescent="0.3">
      <c r="L56" s="11" t="s">
        <v>96</v>
      </c>
      <c r="M56" s="211">
        <v>39902</v>
      </c>
      <c r="N56" s="212">
        <v>38586</v>
      </c>
      <c r="O56" s="209">
        <v>28911</v>
      </c>
      <c r="P56" s="208">
        <v>27579</v>
      </c>
      <c r="Q56" s="25">
        <v>-28911</v>
      </c>
      <c r="R56" s="25">
        <v>-39902</v>
      </c>
      <c r="W56" s="8"/>
      <c r="X56" s="8"/>
      <c r="Y56" s="8"/>
      <c r="Z56" s="8"/>
    </row>
    <row r="57" spans="2:26" x14ac:dyDescent="0.3">
      <c r="L57" s="11" t="s">
        <v>97</v>
      </c>
      <c r="M57" s="211">
        <v>41214</v>
      </c>
      <c r="N57" s="212">
        <v>39748</v>
      </c>
      <c r="O57" s="209">
        <v>29787</v>
      </c>
      <c r="P57" s="208">
        <v>28326</v>
      </c>
      <c r="Q57" s="25">
        <v>-29787</v>
      </c>
      <c r="R57" s="25">
        <v>-41214</v>
      </c>
      <c r="W57" s="8"/>
      <c r="X57" s="8"/>
      <c r="Y57" s="8"/>
      <c r="Z57" s="8"/>
    </row>
    <row r="58" spans="2:26" x14ac:dyDescent="0.3">
      <c r="L58" s="11" t="s">
        <v>98</v>
      </c>
      <c r="M58" s="211">
        <v>41523</v>
      </c>
      <c r="N58" s="212">
        <v>40229</v>
      </c>
      <c r="O58" s="209">
        <v>30390</v>
      </c>
      <c r="P58" s="208">
        <v>28742</v>
      </c>
      <c r="Q58" s="25">
        <v>-30390</v>
      </c>
      <c r="R58" s="25">
        <v>-41523</v>
      </c>
      <c r="W58" s="8"/>
      <c r="X58" s="8"/>
      <c r="Y58" s="8"/>
      <c r="Z58" s="8"/>
    </row>
    <row r="59" spans="2:26" x14ac:dyDescent="0.3">
      <c r="L59" s="11" t="s">
        <v>99</v>
      </c>
      <c r="M59" s="211">
        <v>42890</v>
      </c>
      <c r="N59" s="212">
        <v>41119</v>
      </c>
      <c r="O59" s="209">
        <v>30914</v>
      </c>
      <c r="P59" s="208">
        <v>29658</v>
      </c>
      <c r="Q59" s="25">
        <v>-30914</v>
      </c>
      <c r="R59" s="25">
        <v>-42890</v>
      </c>
      <c r="W59" s="8"/>
      <c r="X59" s="8"/>
      <c r="Y59" s="8"/>
      <c r="Z59" s="8"/>
    </row>
    <row r="60" spans="2:26" x14ac:dyDescent="0.3">
      <c r="L60" s="11" t="s">
        <v>100</v>
      </c>
      <c r="M60" s="211">
        <v>44517</v>
      </c>
      <c r="N60" s="212">
        <v>42454</v>
      </c>
      <c r="O60" s="209">
        <v>33259</v>
      </c>
      <c r="P60" s="208">
        <v>32061</v>
      </c>
      <c r="Q60" s="25">
        <v>-33259</v>
      </c>
      <c r="R60" s="25">
        <v>-44517</v>
      </c>
      <c r="W60" s="8"/>
      <c r="X60" s="8"/>
      <c r="Y60" s="8"/>
      <c r="Z60" s="8"/>
    </row>
    <row r="61" spans="2:26" x14ac:dyDescent="0.3">
      <c r="L61" s="11" t="s">
        <v>101</v>
      </c>
      <c r="M61" s="211">
        <v>44503</v>
      </c>
      <c r="N61" s="212">
        <v>42490</v>
      </c>
      <c r="O61" s="209">
        <v>36848</v>
      </c>
      <c r="P61" s="208">
        <v>34967</v>
      </c>
      <c r="Q61" s="25">
        <v>-36848</v>
      </c>
      <c r="R61" s="25">
        <v>-44503</v>
      </c>
      <c r="W61" s="8"/>
      <c r="X61" s="8"/>
      <c r="Y61" s="8"/>
      <c r="Z61" s="8"/>
    </row>
    <row r="62" spans="2:26" x14ac:dyDescent="0.3">
      <c r="B62" s="3" t="s">
        <v>6</v>
      </c>
      <c r="L62" s="11" t="s">
        <v>102</v>
      </c>
      <c r="M62" s="211">
        <v>44833</v>
      </c>
      <c r="N62" s="212">
        <v>42495</v>
      </c>
      <c r="O62" s="209">
        <v>37274</v>
      </c>
      <c r="P62" s="208">
        <v>35647</v>
      </c>
      <c r="Q62" s="25">
        <v>-37274</v>
      </c>
      <c r="R62" s="25">
        <v>-44833</v>
      </c>
      <c r="W62" s="8"/>
      <c r="X62" s="8"/>
      <c r="Y62" s="8"/>
      <c r="Z62" s="8"/>
    </row>
    <row r="63" spans="2:26" x14ac:dyDescent="0.3">
      <c r="L63" s="11" t="s">
        <v>103</v>
      </c>
      <c r="M63" s="211">
        <v>45346</v>
      </c>
      <c r="N63" s="212">
        <v>42307</v>
      </c>
      <c r="O63" s="209">
        <v>39155</v>
      </c>
      <c r="P63" s="208">
        <v>37336</v>
      </c>
      <c r="Q63" s="25">
        <v>-39155</v>
      </c>
      <c r="R63" s="25">
        <v>-45346</v>
      </c>
      <c r="W63" s="8"/>
      <c r="X63" s="8"/>
      <c r="Y63" s="8"/>
      <c r="Z63" s="8"/>
    </row>
    <row r="64" spans="2:26" x14ac:dyDescent="0.3">
      <c r="L64" s="11" t="s">
        <v>104</v>
      </c>
      <c r="M64" s="211">
        <v>44953</v>
      </c>
      <c r="N64" s="212">
        <v>42850</v>
      </c>
      <c r="O64" s="209">
        <v>39857</v>
      </c>
      <c r="P64" s="208">
        <v>37792</v>
      </c>
      <c r="Q64" s="25">
        <v>-39857</v>
      </c>
      <c r="R64" s="25">
        <v>-44953</v>
      </c>
      <c r="W64" s="8"/>
      <c r="X64" s="8"/>
      <c r="Y64" s="8"/>
      <c r="Z64" s="8"/>
    </row>
    <row r="65" spans="12:26" x14ac:dyDescent="0.3">
      <c r="L65" s="11" t="s">
        <v>105</v>
      </c>
      <c r="M65" s="211">
        <v>45887</v>
      </c>
      <c r="N65" s="212">
        <v>42843</v>
      </c>
      <c r="O65" s="209">
        <v>39615</v>
      </c>
      <c r="P65" s="208">
        <v>37820</v>
      </c>
      <c r="Q65" s="25">
        <v>-39615</v>
      </c>
      <c r="R65" s="25">
        <v>-45887</v>
      </c>
      <c r="W65" s="8"/>
      <c r="X65" s="8"/>
      <c r="Y65" s="8"/>
      <c r="Z65" s="8"/>
    </row>
    <row r="66" spans="12:26" x14ac:dyDescent="0.3">
      <c r="L66" s="11" t="s">
        <v>106</v>
      </c>
      <c r="M66" s="211">
        <v>47750</v>
      </c>
      <c r="N66" s="212">
        <v>45388</v>
      </c>
      <c r="O66" s="209">
        <v>41096</v>
      </c>
      <c r="P66" s="208">
        <v>39188</v>
      </c>
      <c r="Q66" s="25">
        <v>-41096</v>
      </c>
      <c r="R66" s="25">
        <v>-47750</v>
      </c>
      <c r="W66" s="8"/>
      <c r="X66" s="8"/>
      <c r="Y66" s="8"/>
      <c r="Z66" s="8"/>
    </row>
    <row r="67" spans="12:26" x14ac:dyDescent="0.3">
      <c r="L67" s="11" t="s">
        <v>107</v>
      </c>
      <c r="M67" s="211">
        <v>47424</v>
      </c>
      <c r="N67" s="212">
        <v>44936</v>
      </c>
      <c r="O67" s="209">
        <v>41050</v>
      </c>
      <c r="P67" s="208">
        <v>39501</v>
      </c>
      <c r="Q67" s="25">
        <v>-41050</v>
      </c>
      <c r="R67" s="25">
        <v>-47424</v>
      </c>
      <c r="W67" s="8"/>
      <c r="X67" s="8"/>
      <c r="Y67" s="8"/>
      <c r="Z67" s="8"/>
    </row>
    <row r="68" spans="12:26" x14ac:dyDescent="0.3">
      <c r="L68" s="11" t="s">
        <v>108</v>
      </c>
      <c r="M68" s="211">
        <v>47455</v>
      </c>
      <c r="N68" s="212">
        <v>44478</v>
      </c>
      <c r="O68" s="209">
        <v>42613</v>
      </c>
      <c r="P68" s="208">
        <v>40316</v>
      </c>
      <c r="Q68" s="25">
        <v>-42613</v>
      </c>
      <c r="R68" s="25">
        <v>-47455</v>
      </c>
      <c r="W68" s="8"/>
      <c r="X68" s="8"/>
      <c r="Y68" s="8"/>
      <c r="Z68" s="8"/>
    </row>
    <row r="69" spans="12:26" x14ac:dyDescent="0.3">
      <c r="L69" s="11" t="s">
        <v>109</v>
      </c>
      <c r="M69" s="211">
        <v>47303</v>
      </c>
      <c r="N69" s="212">
        <v>44309</v>
      </c>
      <c r="O69" s="209">
        <v>43912</v>
      </c>
      <c r="P69" s="208">
        <v>41458</v>
      </c>
      <c r="Q69" s="25">
        <v>-43912</v>
      </c>
      <c r="R69" s="25">
        <v>-47303</v>
      </c>
      <c r="W69" s="8"/>
      <c r="X69" s="8"/>
      <c r="Y69" s="8"/>
      <c r="Z69" s="8"/>
    </row>
    <row r="70" spans="12:26" x14ac:dyDescent="0.3">
      <c r="L70" s="11" t="s">
        <v>110</v>
      </c>
      <c r="M70" s="211">
        <v>45766</v>
      </c>
      <c r="N70" s="212">
        <v>43780</v>
      </c>
      <c r="O70" s="209">
        <v>43952</v>
      </c>
      <c r="P70" s="208">
        <v>41558</v>
      </c>
      <c r="Q70" s="25">
        <v>-43952</v>
      </c>
      <c r="R70" s="25">
        <v>-45766</v>
      </c>
      <c r="W70" s="8"/>
      <c r="X70" s="8"/>
      <c r="Y70" s="8"/>
      <c r="Z70" s="8"/>
    </row>
    <row r="71" spans="12:26" x14ac:dyDescent="0.3">
      <c r="L71" s="11" t="s">
        <v>111</v>
      </c>
      <c r="M71" s="211">
        <v>45916</v>
      </c>
      <c r="N71" s="212">
        <v>43539</v>
      </c>
      <c r="O71" s="209">
        <v>44314</v>
      </c>
      <c r="P71" s="208">
        <v>41357</v>
      </c>
      <c r="Q71" s="25">
        <v>-44314</v>
      </c>
      <c r="R71" s="25">
        <v>-45916</v>
      </c>
      <c r="W71" s="8"/>
      <c r="X71" s="8"/>
      <c r="Y71" s="8"/>
      <c r="Z71" s="8"/>
    </row>
    <row r="72" spans="12:26" x14ac:dyDescent="0.3">
      <c r="L72" s="11" t="s">
        <v>112</v>
      </c>
      <c r="M72" s="211">
        <v>43099</v>
      </c>
      <c r="N72" s="212">
        <v>41669</v>
      </c>
      <c r="O72" s="209">
        <v>44453</v>
      </c>
      <c r="P72" s="208">
        <v>41351</v>
      </c>
      <c r="Q72" s="25">
        <v>-44453</v>
      </c>
      <c r="R72" s="25">
        <v>-43099</v>
      </c>
      <c r="W72" s="8"/>
      <c r="X72" s="8"/>
      <c r="Y72" s="8"/>
      <c r="Z72" s="8"/>
    </row>
    <row r="73" spans="12:26" x14ac:dyDescent="0.3">
      <c r="L73" s="11" t="s">
        <v>113</v>
      </c>
      <c r="M73" s="211">
        <v>40530</v>
      </c>
      <c r="N73" s="212">
        <v>39324</v>
      </c>
      <c r="O73" s="209">
        <v>44051</v>
      </c>
      <c r="P73" s="208">
        <v>41491</v>
      </c>
      <c r="Q73" s="25">
        <v>-44051</v>
      </c>
      <c r="R73" s="25">
        <v>-40530</v>
      </c>
      <c r="W73" s="8"/>
      <c r="X73" s="8"/>
      <c r="Y73" s="8"/>
      <c r="Z73" s="8"/>
    </row>
    <row r="74" spans="12:26" x14ac:dyDescent="0.3">
      <c r="L74" s="11" t="s">
        <v>114</v>
      </c>
      <c r="M74" s="211">
        <v>38230</v>
      </c>
      <c r="N74" s="212">
        <v>37050</v>
      </c>
      <c r="O74" s="209">
        <v>45057</v>
      </c>
      <c r="P74" s="208">
        <v>41742</v>
      </c>
      <c r="Q74" s="25">
        <v>-45057</v>
      </c>
      <c r="R74" s="25">
        <v>-38230</v>
      </c>
      <c r="W74" s="8"/>
      <c r="X74" s="8"/>
      <c r="Y74" s="8"/>
      <c r="Z74" s="8"/>
    </row>
    <row r="75" spans="12:26" x14ac:dyDescent="0.3">
      <c r="L75" s="11" t="s">
        <v>115</v>
      </c>
      <c r="M75" s="211">
        <v>37002</v>
      </c>
      <c r="N75" s="212">
        <v>35971</v>
      </c>
      <c r="O75" s="209">
        <v>46791</v>
      </c>
      <c r="P75" s="208">
        <v>44370</v>
      </c>
      <c r="Q75" s="25">
        <v>-46791</v>
      </c>
      <c r="R75" s="25">
        <v>-37002</v>
      </c>
      <c r="W75" s="8"/>
      <c r="X75" s="8"/>
      <c r="Y75" s="8"/>
      <c r="Z75" s="8"/>
    </row>
    <row r="76" spans="12:26" x14ac:dyDescent="0.3">
      <c r="L76" s="11" t="s">
        <v>116</v>
      </c>
      <c r="M76" s="211">
        <v>36243</v>
      </c>
      <c r="N76" s="212">
        <v>35425</v>
      </c>
      <c r="O76" s="209">
        <v>46530</v>
      </c>
      <c r="P76" s="208">
        <v>44076</v>
      </c>
      <c r="Q76" s="25">
        <v>-46530</v>
      </c>
      <c r="R76" s="25">
        <v>-36243</v>
      </c>
      <c r="W76" s="8"/>
      <c r="X76" s="8"/>
      <c r="Y76" s="8"/>
      <c r="Z76" s="8"/>
    </row>
    <row r="77" spans="12:26" x14ac:dyDescent="0.3">
      <c r="L77" s="11" t="s">
        <v>117</v>
      </c>
      <c r="M77" s="211">
        <v>34258</v>
      </c>
      <c r="N77" s="212">
        <v>33910</v>
      </c>
      <c r="O77" s="209">
        <v>46826</v>
      </c>
      <c r="P77" s="208">
        <v>43451</v>
      </c>
      <c r="Q77" s="25">
        <v>-46826</v>
      </c>
      <c r="R77" s="25">
        <v>-34258</v>
      </c>
      <c r="W77" s="8"/>
      <c r="X77" s="8"/>
      <c r="Y77" s="8"/>
      <c r="Z77" s="8"/>
    </row>
    <row r="78" spans="12:26" x14ac:dyDescent="0.3">
      <c r="L78" s="11" t="s">
        <v>118</v>
      </c>
      <c r="M78" s="211">
        <v>34593</v>
      </c>
      <c r="N78" s="212">
        <v>34159</v>
      </c>
      <c r="O78" s="209">
        <v>46352</v>
      </c>
      <c r="P78" s="208">
        <v>43364</v>
      </c>
      <c r="Q78" s="25">
        <v>-46352</v>
      </c>
      <c r="R78" s="25">
        <v>-34593</v>
      </c>
      <c r="W78" s="8"/>
      <c r="X78" s="8"/>
      <c r="Y78" s="8"/>
      <c r="Z78" s="8"/>
    </row>
    <row r="79" spans="12:26" x14ac:dyDescent="0.3">
      <c r="L79" s="11" t="s">
        <v>119</v>
      </c>
      <c r="M79" s="211">
        <v>35420</v>
      </c>
      <c r="N79" s="212">
        <v>35679</v>
      </c>
      <c r="O79" s="209">
        <v>44673</v>
      </c>
      <c r="P79" s="208">
        <v>42986</v>
      </c>
      <c r="Q79" s="25">
        <v>-44673</v>
      </c>
      <c r="R79" s="25">
        <v>-35420</v>
      </c>
      <c r="W79" s="8"/>
      <c r="X79" s="8"/>
      <c r="Y79" s="8"/>
      <c r="Z79" s="8"/>
    </row>
    <row r="80" spans="12:26" x14ac:dyDescent="0.3">
      <c r="L80" s="11" t="s">
        <v>120</v>
      </c>
      <c r="M80" s="211">
        <v>36435</v>
      </c>
      <c r="N80" s="212">
        <v>36758</v>
      </c>
      <c r="O80" s="209">
        <v>44522</v>
      </c>
      <c r="P80" s="208">
        <v>42718</v>
      </c>
      <c r="Q80" s="25">
        <v>-44522</v>
      </c>
      <c r="R80" s="25">
        <v>-36435</v>
      </c>
      <c r="W80" s="8"/>
      <c r="X80" s="8"/>
      <c r="Y80" s="8"/>
      <c r="Z80" s="8"/>
    </row>
    <row r="81" spans="12:26" x14ac:dyDescent="0.3">
      <c r="L81" s="11" t="s">
        <v>121</v>
      </c>
      <c r="M81" s="211">
        <v>37667</v>
      </c>
      <c r="N81" s="212">
        <v>37956</v>
      </c>
      <c r="O81" s="209">
        <v>41821</v>
      </c>
      <c r="P81" s="208">
        <v>41002</v>
      </c>
      <c r="Q81" s="25">
        <v>-41821</v>
      </c>
      <c r="R81" s="25">
        <v>-37667</v>
      </c>
      <c r="W81" s="8"/>
      <c r="X81" s="8"/>
      <c r="Y81" s="8"/>
      <c r="Z81" s="8"/>
    </row>
    <row r="82" spans="12:26" x14ac:dyDescent="0.3">
      <c r="L82" s="11" t="s">
        <v>122</v>
      </c>
      <c r="M82" s="211">
        <v>37068</v>
      </c>
      <c r="N82" s="212">
        <v>37336</v>
      </c>
      <c r="O82" s="209">
        <v>39166</v>
      </c>
      <c r="P82" s="208">
        <v>38605</v>
      </c>
      <c r="Q82" s="25">
        <v>-39166</v>
      </c>
      <c r="R82" s="25">
        <v>-37068</v>
      </c>
      <c r="W82" s="8"/>
      <c r="X82" s="8"/>
      <c r="Y82" s="8"/>
      <c r="Z82" s="8"/>
    </row>
    <row r="83" spans="12:26" x14ac:dyDescent="0.3">
      <c r="L83" s="11" t="s">
        <v>123</v>
      </c>
      <c r="M83" s="211">
        <v>35286</v>
      </c>
      <c r="N83" s="212">
        <v>36002</v>
      </c>
      <c r="O83" s="209">
        <v>36902</v>
      </c>
      <c r="P83" s="208">
        <v>36340</v>
      </c>
      <c r="Q83" s="25">
        <v>-36902</v>
      </c>
      <c r="R83" s="25">
        <v>-35286</v>
      </c>
      <c r="W83" s="8"/>
      <c r="X83" s="8"/>
      <c r="Y83" s="8"/>
      <c r="Z83" s="8"/>
    </row>
    <row r="84" spans="12:26" x14ac:dyDescent="0.3">
      <c r="L84" s="11" t="s">
        <v>124</v>
      </c>
      <c r="M84" s="211">
        <v>36073</v>
      </c>
      <c r="N84" s="212">
        <v>37391</v>
      </c>
      <c r="O84" s="209">
        <v>35343</v>
      </c>
      <c r="P84" s="208">
        <v>35000</v>
      </c>
      <c r="Q84" s="25">
        <v>-35343</v>
      </c>
      <c r="R84" s="25">
        <v>-36073</v>
      </c>
      <c r="W84" s="8"/>
      <c r="X84" s="8"/>
      <c r="Y84" s="8"/>
      <c r="Z84" s="8"/>
    </row>
    <row r="85" spans="12:26" x14ac:dyDescent="0.3">
      <c r="L85" s="11" t="s">
        <v>125</v>
      </c>
      <c r="M85" s="211">
        <v>36018</v>
      </c>
      <c r="N85" s="212">
        <v>37155</v>
      </c>
      <c r="O85" s="209">
        <v>34432</v>
      </c>
      <c r="P85" s="208">
        <v>34453</v>
      </c>
      <c r="Q85" s="25">
        <v>-34432</v>
      </c>
      <c r="R85" s="25">
        <v>-36018</v>
      </c>
      <c r="W85" s="8"/>
      <c r="X85" s="8"/>
      <c r="Y85" s="8"/>
      <c r="Z85" s="8"/>
    </row>
    <row r="86" spans="12:26" x14ac:dyDescent="0.3">
      <c r="L86" s="11" t="s">
        <v>126</v>
      </c>
      <c r="M86" s="211">
        <v>35321</v>
      </c>
      <c r="N86" s="212">
        <v>36562</v>
      </c>
      <c r="O86" s="209">
        <v>32480</v>
      </c>
      <c r="P86" s="208">
        <v>32927</v>
      </c>
      <c r="Q86" s="25">
        <v>-32480</v>
      </c>
      <c r="R86" s="25">
        <v>-35321</v>
      </c>
      <c r="W86" s="8"/>
      <c r="X86" s="8"/>
      <c r="Y86" s="8"/>
      <c r="Z86" s="8"/>
    </row>
    <row r="87" spans="12:26" x14ac:dyDescent="0.3">
      <c r="L87" s="11" t="s">
        <v>127</v>
      </c>
      <c r="M87" s="211">
        <v>36212</v>
      </c>
      <c r="N87" s="212">
        <v>38325</v>
      </c>
      <c r="O87" s="209">
        <v>32449</v>
      </c>
      <c r="P87" s="208">
        <v>33152</v>
      </c>
      <c r="Q87" s="25">
        <v>-32449</v>
      </c>
      <c r="R87" s="25">
        <v>-36212</v>
      </c>
      <c r="W87" s="8"/>
      <c r="X87" s="8"/>
      <c r="Y87" s="8"/>
      <c r="Z87" s="8"/>
    </row>
    <row r="88" spans="12:26" x14ac:dyDescent="0.3">
      <c r="L88" s="11" t="s">
        <v>128</v>
      </c>
      <c r="M88" s="211">
        <v>36945</v>
      </c>
      <c r="N88" s="212">
        <v>39387</v>
      </c>
      <c r="O88" s="209">
        <v>33194</v>
      </c>
      <c r="P88" s="208">
        <v>34704</v>
      </c>
      <c r="Q88" s="25">
        <v>-33194</v>
      </c>
      <c r="R88" s="25">
        <v>-36945</v>
      </c>
      <c r="W88" s="8"/>
      <c r="X88" s="8"/>
      <c r="Y88" s="8"/>
      <c r="Z88" s="8"/>
    </row>
    <row r="89" spans="12:26" x14ac:dyDescent="0.3">
      <c r="L89" s="11" t="s">
        <v>129</v>
      </c>
      <c r="M89" s="211">
        <v>36743</v>
      </c>
      <c r="N89" s="212">
        <v>40606</v>
      </c>
      <c r="O89" s="209">
        <v>33518</v>
      </c>
      <c r="P89" s="208">
        <v>35504</v>
      </c>
      <c r="Q89" s="25">
        <v>-33518</v>
      </c>
      <c r="R89" s="25">
        <v>-36743</v>
      </c>
      <c r="W89" s="8"/>
      <c r="X89" s="8"/>
      <c r="Y89" s="8"/>
      <c r="Z89" s="8"/>
    </row>
    <row r="90" spans="12:26" x14ac:dyDescent="0.3">
      <c r="L90" s="11" t="s">
        <v>130</v>
      </c>
      <c r="M90" s="211">
        <v>36167</v>
      </c>
      <c r="N90" s="212">
        <v>40166</v>
      </c>
      <c r="O90" s="209">
        <v>34658</v>
      </c>
      <c r="P90" s="208">
        <v>36525</v>
      </c>
      <c r="Q90" s="25">
        <v>-34658</v>
      </c>
      <c r="R90" s="25">
        <v>-36167</v>
      </c>
      <c r="W90" s="8"/>
      <c r="X90" s="8"/>
      <c r="Y90" s="8"/>
      <c r="Z90" s="8"/>
    </row>
    <row r="91" spans="12:26" x14ac:dyDescent="0.3">
      <c r="L91" s="11" t="s">
        <v>131</v>
      </c>
      <c r="M91" s="211">
        <v>34934</v>
      </c>
      <c r="N91" s="212">
        <v>39000</v>
      </c>
      <c r="O91" s="209">
        <v>33816</v>
      </c>
      <c r="P91" s="208">
        <v>36093</v>
      </c>
      <c r="Q91" s="25">
        <v>-33816</v>
      </c>
      <c r="R91" s="25">
        <v>-34934</v>
      </c>
      <c r="W91" s="8"/>
      <c r="X91" s="8"/>
      <c r="Y91" s="8"/>
      <c r="Z91" s="8"/>
    </row>
    <row r="92" spans="12:26" x14ac:dyDescent="0.3">
      <c r="L92" s="11" t="s">
        <v>132</v>
      </c>
      <c r="M92" s="211">
        <v>33936</v>
      </c>
      <c r="N92" s="212">
        <v>38276</v>
      </c>
      <c r="O92" s="209">
        <v>31806</v>
      </c>
      <c r="P92" s="208">
        <v>34394</v>
      </c>
      <c r="Q92" s="25">
        <v>-31806</v>
      </c>
      <c r="R92" s="25">
        <v>-33936</v>
      </c>
      <c r="W92" s="8"/>
      <c r="X92" s="8"/>
      <c r="Y92" s="8"/>
      <c r="Z92" s="8"/>
    </row>
    <row r="93" spans="12:26" x14ac:dyDescent="0.3">
      <c r="L93" s="11" t="s">
        <v>133</v>
      </c>
      <c r="M93" s="211">
        <v>33058</v>
      </c>
      <c r="N93" s="212">
        <v>38422</v>
      </c>
      <c r="O93" s="209">
        <v>32102</v>
      </c>
      <c r="P93" s="208">
        <v>35644</v>
      </c>
      <c r="Q93" s="25">
        <v>-32102</v>
      </c>
      <c r="R93" s="25">
        <v>-33058</v>
      </c>
      <c r="W93" s="8"/>
      <c r="X93" s="8"/>
      <c r="Y93" s="8"/>
      <c r="Z93" s="8"/>
    </row>
    <row r="94" spans="12:26" x14ac:dyDescent="0.3">
      <c r="L94" s="11" t="s">
        <v>134</v>
      </c>
      <c r="M94" s="211">
        <v>31714</v>
      </c>
      <c r="N94" s="212">
        <v>37619</v>
      </c>
      <c r="O94" s="209">
        <v>31524</v>
      </c>
      <c r="P94" s="208">
        <v>35172</v>
      </c>
      <c r="Q94" s="25">
        <v>-31524</v>
      </c>
      <c r="R94" s="25">
        <v>-31714</v>
      </c>
      <c r="W94" s="8"/>
      <c r="X94" s="8"/>
      <c r="Y94" s="8"/>
      <c r="Z94" s="8"/>
    </row>
    <row r="95" spans="12:26" x14ac:dyDescent="0.3">
      <c r="L95" s="11" t="s">
        <v>135</v>
      </c>
      <c r="M95" s="211">
        <v>29491</v>
      </c>
      <c r="N95" s="212">
        <v>35556</v>
      </c>
      <c r="O95" s="209">
        <v>30548</v>
      </c>
      <c r="P95" s="208">
        <v>34430</v>
      </c>
      <c r="Q95" s="25">
        <v>-30548</v>
      </c>
      <c r="R95" s="25">
        <v>-29491</v>
      </c>
      <c r="W95" s="8"/>
      <c r="X95" s="8"/>
      <c r="Y95" s="8"/>
      <c r="Z95" s="8"/>
    </row>
    <row r="96" spans="12:26" x14ac:dyDescent="0.3">
      <c r="L96" s="11" t="s">
        <v>136</v>
      </c>
      <c r="M96" s="211">
        <v>26296</v>
      </c>
      <c r="N96" s="212">
        <v>32518</v>
      </c>
      <c r="O96" s="209">
        <v>30903</v>
      </c>
      <c r="P96" s="208">
        <v>35959</v>
      </c>
      <c r="Q96" s="25">
        <v>-30903</v>
      </c>
      <c r="R96" s="25">
        <v>-26296</v>
      </c>
      <c r="W96" s="8"/>
      <c r="X96" s="8"/>
      <c r="Y96" s="8"/>
      <c r="Z96" s="8"/>
    </row>
    <row r="97" spans="12:26" x14ac:dyDescent="0.3">
      <c r="L97" s="11" t="s">
        <v>137</v>
      </c>
      <c r="M97" s="211">
        <v>25150</v>
      </c>
      <c r="N97" s="212">
        <v>31558</v>
      </c>
      <c r="O97" s="209">
        <v>30981</v>
      </c>
      <c r="P97" s="208">
        <v>36675</v>
      </c>
      <c r="Q97" s="25">
        <v>-30981</v>
      </c>
      <c r="R97" s="25">
        <v>-25150</v>
      </c>
      <c r="W97" s="8"/>
      <c r="X97" s="8"/>
      <c r="Y97" s="8"/>
      <c r="Z97" s="8"/>
    </row>
    <row r="98" spans="12:26" x14ac:dyDescent="0.3">
      <c r="L98" s="11" t="s">
        <v>138</v>
      </c>
      <c r="M98" s="211">
        <v>23130</v>
      </c>
      <c r="N98" s="212">
        <v>30181</v>
      </c>
      <c r="O98" s="209">
        <v>30408</v>
      </c>
      <c r="P98" s="208">
        <v>37493</v>
      </c>
      <c r="Q98" s="25">
        <v>-30408</v>
      </c>
      <c r="R98" s="25">
        <v>-23130</v>
      </c>
      <c r="W98" s="8"/>
      <c r="X98" s="8"/>
      <c r="Y98" s="8"/>
      <c r="Z98" s="8"/>
    </row>
    <row r="99" spans="12:26" x14ac:dyDescent="0.3">
      <c r="L99" s="11" t="s">
        <v>139</v>
      </c>
      <c r="M99" s="211">
        <v>19115</v>
      </c>
      <c r="N99" s="212">
        <v>25838</v>
      </c>
      <c r="O99" s="209">
        <v>29476</v>
      </c>
      <c r="P99" s="208">
        <v>36915</v>
      </c>
      <c r="Q99" s="25">
        <v>-29476</v>
      </c>
      <c r="R99" s="25">
        <v>-19115</v>
      </c>
      <c r="W99" s="8"/>
      <c r="X99" s="8"/>
      <c r="Y99" s="8"/>
      <c r="Z99" s="8"/>
    </row>
    <row r="100" spans="12:26" x14ac:dyDescent="0.3">
      <c r="L100" s="11" t="s">
        <v>140</v>
      </c>
      <c r="M100" s="211">
        <v>16984</v>
      </c>
      <c r="N100" s="212">
        <v>23995</v>
      </c>
      <c r="O100" s="209">
        <v>27976</v>
      </c>
      <c r="P100" s="208">
        <v>35424</v>
      </c>
      <c r="Q100" s="25">
        <v>-27976</v>
      </c>
      <c r="R100" s="25">
        <v>-16984</v>
      </c>
      <c r="W100" s="8"/>
      <c r="X100" s="8"/>
      <c r="Y100" s="8"/>
      <c r="Z100" s="8"/>
    </row>
    <row r="101" spans="12:26" x14ac:dyDescent="0.3">
      <c r="L101" s="11" t="s">
        <v>141</v>
      </c>
      <c r="M101" s="211">
        <v>16842</v>
      </c>
      <c r="N101" s="212">
        <v>24749</v>
      </c>
      <c r="O101" s="209">
        <v>26615</v>
      </c>
      <c r="P101" s="208">
        <v>34526</v>
      </c>
      <c r="Q101" s="25">
        <v>-26615</v>
      </c>
      <c r="R101" s="25">
        <v>-16842</v>
      </c>
      <c r="W101" s="8"/>
      <c r="X101" s="8"/>
      <c r="Y101" s="8"/>
      <c r="Z101" s="8"/>
    </row>
    <row r="102" spans="12:26" x14ac:dyDescent="0.3">
      <c r="L102" s="11" t="s">
        <v>142</v>
      </c>
      <c r="M102" s="211">
        <v>15282</v>
      </c>
      <c r="N102" s="212">
        <v>22716</v>
      </c>
      <c r="O102" s="209">
        <v>25262</v>
      </c>
      <c r="P102" s="208">
        <v>34053</v>
      </c>
      <c r="Q102" s="25">
        <v>-25262</v>
      </c>
      <c r="R102" s="25">
        <v>-15282</v>
      </c>
      <c r="W102" s="8"/>
      <c r="X102" s="8"/>
      <c r="Y102" s="8"/>
      <c r="Z102" s="8"/>
    </row>
    <row r="103" spans="12:26" x14ac:dyDescent="0.3">
      <c r="L103" s="11" t="s">
        <v>143</v>
      </c>
      <c r="M103" s="211">
        <v>14433</v>
      </c>
      <c r="N103" s="212">
        <v>22298</v>
      </c>
      <c r="O103" s="209">
        <v>23658</v>
      </c>
      <c r="P103" s="208">
        <v>32933</v>
      </c>
      <c r="Q103" s="25">
        <v>-23658</v>
      </c>
      <c r="R103" s="25">
        <v>-14433</v>
      </c>
      <c r="W103" s="8"/>
      <c r="X103" s="8"/>
      <c r="Y103" s="8"/>
      <c r="Z103" s="8"/>
    </row>
    <row r="104" spans="12:26" x14ac:dyDescent="0.3">
      <c r="L104" s="11" t="s">
        <v>144</v>
      </c>
      <c r="M104" s="211">
        <v>13762</v>
      </c>
      <c r="N104" s="212">
        <v>21703</v>
      </c>
      <c r="O104" s="209">
        <v>21552</v>
      </c>
      <c r="P104" s="208">
        <v>30749</v>
      </c>
      <c r="Q104" s="25">
        <v>-21552</v>
      </c>
      <c r="R104" s="25">
        <v>-13762</v>
      </c>
      <c r="W104" s="8"/>
      <c r="X104" s="8"/>
      <c r="Y104" s="8"/>
      <c r="Z104" s="8"/>
    </row>
    <row r="105" spans="12:26" x14ac:dyDescent="0.3">
      <c r="L105" s="11" t="s">
        <v>145</v>
      </c>
      <c r="M105" s="211">
        <v>12839</v>
      </c>
      <c r="N105" s="212">
        <v>20957</v>
      </c>
      <c r="O105" s="209">
        <v>18618</v>
      </c>
      <c r="P105" s="208">
        <v>27510</v>
      </c>
      <c r="Q105" s="25">
        <v>-18618</v>
      </c>
      <c r="R105" s="25">
        <v>-12839</v>
      </c>
      <c r="W105" s="8"/>
      <c r="X105" s="8"/>
      <c r="Y105" s="8"/>
      <c r="Z105" s="8"/>
    </row>
    <row r="106" spans="12:26" x14ac:dyDescent="0.3">
      <c r="L106" s="11" t="s">
        <v>146</v>
      </c>
      <c r="M106" s="211">
        <v>11120</v>
      </c>
      <c r="N106" s="212">
        <v>19242</v>
      </c>
      <c r="O106" s="209">
        <v>17264</v>
      </c>
      <c r="P106" s="208">
        <v>26341</v>
      </c>
      <c r="Q106" s="25">
        <v>-17264</v>
      </c>
      <c r="R106" s="25">
        <v>-11120</v>
      </c>
      <c r="W106" s="8"/>
      <c r="X106" s="8"/>
      <c r="Y106" s="8"/>
      <c r="Z106" s="8"/>
    </row>
    <row r="107" spans="12:26" x14ac:dyDescent="0.3">
      <c r="L107" s="11" t="s">
        <v>147</v>
      </c>
      <c r="M107" s="211">
        <v>9881</v>
      </c>
      <c r="N107" s="212">
        <v>17863</v>
      </c>
      <c r="O107" s="209">
        <v>15442</v>
      </c>
      <c r="P107" s="208">
        <v>24617</v>
      </c>
      <c r="Q107" s="25">
        <v>-15442</v>
      </c>
      <c r="R107" s="25">
        <v>-9881</v>
      </c>
      <c r="W107" s="8"/>
      <c r="X107" s="8"/>
      <c r="Y107" s="8"/>
      <c r="Z107" s="8"/>
    </row>
    <row r="108" spans="12:26" x14ac:dyDescent="0.3">
      <c r="L108" s="11" t="s">
        <v>148</v>
      </c>
      <c r="M108" s="211">
        <v>8957</v>
      </c>
      <c r="N108" s="212">
        <v>16586</v>
      </c>
      <c r="O108" s="209">
        <v>12226</v>
      </c>
      <c r="P108" s="208">
        <v>20564</v>
      </c>
      <c r="Q108" s="25">
        <v>-12226</v>
      </c>
      <c r="R108" s="25">
        <v>-8957</v>
      </c>
      <c r="W108" s="8"/>
      <c r="X108" s="8"/>
      <c r="Y108" s="8"/>
      <c r="Z108" s="8"/>
    </row>
    <row r="109" spans="12:26" x14ac:dyDescent="0.3">
      <c r="L109" s="11" t="s">
        <v>149</v>
      </c>
      <c r="M109" s="211">
        <v>8150</v>
      </c>
      <c r="N109" s="212">
        <v>15654</v>
      </c>
      <c r="O109" s="209">
        <v>10389</v>
      </c>
      <c r="P109" s="208">
        <v>18257</v>
      </c>
      <c r="Q109" s="25">
        <v>-10389</v>
      </c>
      <c r="R109" s="25">
        <v>-8150</v>
      </c>
      <c r="W109" s="8"/>
      <c r="X109" s="8"/>
      <c r="Y109" s="8"/>
      <c r="Z109" s="8"/>
    </row>
    <row r="110" spans="12:26" x14ac:dyDescent="0.3">
      <c r="L110" s="11" t="s">
        <v>150</v>
      </c>
      <c r="M110" s="211">
        <v>7653</v>
      </c>
      <c r="N110" s="212">
        <v>15164</v>
      </c>
      <c r="O110" s="209">
        <v>9776</v>
      </c>
      <c r="P110" s="208">
        <v>18306</v>
      </c>
      <c r="Q110" s="25">
        <v>-9776</v>
      </c>
      <c r="R110" s="25">
        <v>-7653</v>
      </c>
      <c r="W110" s="8"/>
      <c r="X110" s="8"/>
      <c r="Y110" s="8"/>
      <c r="Z110" s="8"/>
    </row>
    <row r="111" spans="12:26" x14ac:dyDescent="0.3">
      <c r="L111" s="11" t="s">
        <v>151</v>
      </c>
      <c r="M111" s="211">
        <v>6948</v>
      </c>
      <c r="N111" s="212">
        <v>13863</v>
      </c>
      <c r="O111" s="209">
        <v>8550</v>
      </c>
      <c r="P111" s="208">
        <v>16114</v>
      </c>
      <c r="Q111" s="25">
        <v>-8550</v>
      </c>
      <c r="R111" s="25">
        <v>-6948</v>
      </c>
      <c r="W111" s="8"/>
      <c r="X111" s="8"/>
      <c r="Y111" s="8"/>
      <c r="Z111" s="8"/>
    </row>
    <row r="112" spans="12:26" x14ac:dyDescent="0.3">
      <c r="L112" s="11" t="s">
        <v>152</v>
      </c>
      <c r="M112" s="211">
        <v>6301</v>
      </c>
      <c r="N112" s="212">
        <v>13068</v>
      </c>
      <c r="O112" s="209">
        <v>7646</v>
      </c>
      <c r="P112" s="208">
        <v>15369</v>
      </c>
      <c r="Q112" s="25">
        <v>-7646</v>
      </c>
      <c r="R112" s="25">
        <v>-6301</v>
      </c>
      <c r="W112" s="8"/>
      <c r="X112" s="8"/>
      <c r="Y112" s="8"/>
      <c r="Z112" s="8"/>
    </row>
    <row r="113" spans="12:26" x14ac:dyDescent="0.3">
      <c r="L113" s="11" t="s">
        <v>153</v>
      </c>
      <c r="M113" s="211">
        <v>5734</v>
      </c>
      <c r="N113" s="212">
        <v>12637</v>
      </c>
      <c r="O113" s="209">
        <v>6777</v>
      </c>
      <c r="P113" s="208">
        <v>14182</v>
      </c>
      <c r="Q113" s="25">
        <v>-6777</v>
      </c>
      <c r="R113" s="25">
        <v>-5734</v>
      </c>
      <c r="W113" s="8"/>
      <c r="X113" s="8"/>
      <c r="Y113" s="8"/>
      <c r="Z113" s="8"/>
    </row>
    <row r="114" spans="12:26" x14ac:dyDescent="0.3">
      <c r="L114" s="11" t="s">
        <v>154</v>
      </c>
      <c r="M114" s="211">
        <v>4980</v>
      </c>
      <c r="N114" s="212">
        <v>11296</v>
      </c>
      <c r="O114" s="209">
        <v>5942</v>
      </c>
      <c r="P114" s="208">
        <v>12717</v>
      </c>
      <c r="Q114" s="25">
        <v>-5942</v>
      </c>
      <c r="R114" s="25">
        <v>-4980</v>
      </c>
      <c r="W114" s="8"/>
      <c r="X114" s="8"/>
      <c r="Y114" s="8"/>
      <c r="Z114" s="8"/>
    </row>
    <row r="115" spans="12:26" x14ac:dyDescent="0.3">
      <c r="L115" s="11" t="s">
        <v>155</v>
      </c>
      <c r="M115" s="211">
        <v>4247</v>
      </c>
      <c r="N115" s="212">
        <v>10049</v>
      </c>
      <c r="O115" s="209">
        <v>4735</v>
      </c>
      <c r="P115" s="208">
        <v>10990</v>
      </c>
      <c r="Q115" s="25">
        <v>-4735</v>
      </c>
      <c r="R115" s="25">
        <v>-4247</v>
      </c>
      <c r="W115" s="8"/>
      <c r="X115" s="8"/>
      <c r="Y115" s="8"/>
      <c r="Z115" s="8"/>
    </row>
    <row r="116" spans="12:26" x14ac:dyDescent="0.3">
      <c r="L116" s="11" t="s">
        <v>156</v>
      </c>
      <c r="M116" s="211">
        <v>3557</v>
      </c>
      <c r="N116" s="212">
        <v>8542</v>
      </c>
      <c r="O116" s="209">
        <v>3912</v>
      </c>
      <c r="P116" s="208">
        <v>9510</v>
      </c>
      <c r="Q116" s="25">
        <v>-3912</v>
      </c>
      <c r="R116" s="25">
        <v>-3557</v>
      </c>
      <c r="W116" s="8"/>
      <c r="X116" s="8"/>
      <c r="Y116" s="8"/>
      <c r="Z116" s="8"/>
    </row>
    <row r="117" spans="12:26" x14ac:dyDescent="0.3">
      <c r="L117" s="11" t="s">
        <v>157</v>
      </c>
      <c r="M117" s="211">
        <v>2829</v>
      </c>
      <c r="N117" s="212">
        <v>7244</v>
      </c>
      <c r="O117" s="209">
        <v>3184</v>
      </c>
      <c r="P117" s="208">
        <v>7941</v>
      </c>
      <c r="Q117" s="25">
        <v>-3184</v>
      </c>
      <c r="R117" s="25">
        <v>-2829</v>
      </c>
      <c r="W117" s="8"/>
      <c r="X117" s="8"/>
      <c r="Y117" s="8"/>
      <c r="Z117" s="8"/>
    </row>
    <row r="118" spans="12:26" x14ac:dyDescent="0.3">
      <c r="L118" s="11" t="s">
        <v>158</v>
      </c>
      <c r="M118" s="211">
        <v>2263</v>
      </c>
      <c r="N118" s="212">
        <v>6081</v>
      </c>
      <c r="O118" s="209">
        <v>2602</v>
      </c>
      <c r="P118" s="208">
        <v>6812</v>
      </c>
      <c r="Q118" s="25">
        <v>-2602</v>
      </c>
      <c r="R118" s="25">
        <v>-2263</v>
      </c>
      <c r="W118" s="8"/>
      <c r="X118" s="8"/>
      <c r="Y118" s="8"/>
      <c r="Z118" s="8"/>
    </row>
    <row r="119" spans="12:26" x14ac:dyDescent="0.3">
      <c r="L119" s="11" t="s">
        <v>159</v>
      </c>
      <c r="M119" s="211">
        <v>1792</v>
      </c>
      <c r="N119" s="212">
        <v>5051</v>
      </c>
      <c r="O119" s="209">
        <v>2152</v>
      </c>
      <c r="P119" s="208">
        <v>5733</v>
      </c>
      <c r="Q119" s="25">
        <v>-2152</v>
      </c>
      <c r="R119" s="25">
        <v>-1792</v>
      </c>
      <c r="W119" s="8"/>
      <c r="X119" s="8"/>
      <c r="Y119" s="8"/>
      <c r="Z119" s="8"/>
    </row>
    <row r="120" spans="12:26" x14ac:dyDescent="0.3">
      <c r="L120" s="11" t="s">
        <v>160</v>
      </c>
      <c r="M120" s="211">
        <v>1386</v>
      </c>
      <c r="N120" s="212">
        <v>4126</v>
      </c>
      <c r="O120" s="209">
        <v>1850</v>
      </c>
      <c r="P120" s="208">
        <v>4608</v>
      </c>
      <c r="Q120" s="25">
        <v>-1850</v>
      </c>
      <c r="R120" s="25">
        <v>-1386</v>
      </c>
      <c r="W120" s="8"/>
      <c r="X120" s="8"/>
      <c r="Y120" s="8"/>
      <c r="Z120" s="8"/>
    </row>
    <row r="121" spans="12:26" x14ac:dyDescent="0.3">
      <c r="L121" s="11" t="s">
        <v>161</v>
      </c>
      <c r="M121" s="211">
        <v>1144</v>
      </c>
      <c r="N121" s="212">
        <v>3332</v>
      </c>
      <c r="O121" s="209">
        <v>1483</v>
      </c>
      <c r="P121" s="208">
        <v>3809</v>
      </c>
      <c r="Q121" s="25">
        <v>-1483</v>
      </c>
      <c r="R121" s="25">
        <v>-1144</v>
      </c>
      <c r="W121" s="8"/>
      <c r="X121" s="8"/>
      <c r="Y121" s="8"/>
      <c r="Z121" s="8"/>
    </row>
    <row r="122" spans="12:26" x14ac:dyDescent="0.3">
      <c r="L122" s="11" t="s">
        <v>162</v>
      </c>
      <c r="M122" s="211">
        <v>876</v>
      </c>
      <c r="N122" s="208">
        <v>2629</v>
      </c>
      <c r="O122" s="209">
        <v>1186</v>
      </c>
      <c r="P122" s="208">
        <v>3272</v>
      </c>
      <c r="Q122" s="25">
        <v>-1186</v>
      </c>
      <c r="R122" s="25">
        <v>-876</v>
      </c>
      <c r="W122" s="8"/>
      <c r="X122" s="8"/>
      <c r="Y122" s="8"/>
      <c r="Z122" s="8"/>
    </row>
    <row r="123" spans="12:26" x14ac:dyDescent="0.3">
      <c r="L123" s="11" t="s">
        <v>163</v>
      </c>
      <c r="M123" s="211">
        <v>739</v>
      </c>
      <c r="N123" s="208">
        <v>1990</v>
      </c>
      <c r="O123" s="209">
        <v>889</v>
      </c>
      <c r="P123" s="208">
        <v>2371</v>
      </c>
      <c r="Q123" s="25">
        <v>-889</v>
      </c>
      <c r="R123" s="25">
        <v>-739</v>
      </c>
      <c r="W123" s="8"/>
      <c r="X123" s="8"/>
      <c r="Y123" s="8"/>
      <c r="Z123" s="8"/>
    </row>
    <row r="124" spans="12:26" x14ac:dyDescent="0.3">
      <c r="L124" s="11" t="s">
        <v>164</v>
      </c>
      <c r="M124" s="211">
        <v>472</v>
      </c>
      <c r="N124" s="208">
        <v>1462</v>
      </c>
      <c r="O124" s="209">
        <v>627</v>
      </c>
      <c r="P124" s="208">
        <v>1729</v>
      </c>
      <c r="Q124" s="25">
        <v>-627</v>
      </c>
      <c r="R124" s="25">
        <v>-472</v>
      </c>
      <c r="W124" s="8"/>
      <c r="X124" s="8"/>
      <c r="Y124" s="8"/>
      <c r="Z124" s="8"/>
    </row>
    <row r="125" spans="12:26" x14ac:dyDescent="0.3">
      <c r="L125" s="11" t="s">
        <v>165</v>
      </c>
      <c r="M125" s="211">
        <v>319</v>
      </c>
      <c r="N125" s="208">
        <v>863</v>
      </c>
      <c r="O125" s="209">
        <v>487</v>
      </c>
      <c r="P125" s="208">
        <v>1250</v>
      </c>
      <c r="Q125" s="25">
        <v>-487</v>
      </c>
      <c r="R125" s="25">
        <v>-319</v>
      </c>
      <c r="W125" s="8"/>
      <c r="X125" s="8"/>
      <c r="Y125" s="8"/>
      <c r="Z125" s="8"/>
    </row>
    <row r="126" spans="12:26" x14ac:dyDescent="0.3">
      <c r="L126" s="11" t="s">
        <v>166</v>
      </c>
      <c r="M126" s="211">
        <v>232</v>
      </c>
      <c r="N126" s="208">
        <v>615</v>
      </c>
      <c r="O126" s="209">
        <v>347</v>
      </c>
      <c r="P126" s="208">
        <v>892</v>
      </c>
      <c r="Q126" s="25">
        <v>-347</v>
      </c>
      <c r="R126" s="25">
        <v>-232</v>
      </c>
      <c r="W126" s="8"/>
      <c r="X126" s="8"/>
      <c r="Y126" s="8"/>
      <c r="Z126" s="8"/>
    </row>
    <row r="127" spans="12:26" x14ac:dyDescent="0.3">
      <c r="L127" s="11" t="s">
        <v>167</v>
      </c>
      <c r="M127" s="211">
        <v>87</v>
      </c>
      <c r="N127" s="208">
        <v>243</v>
      </c>
      <c r="O127" s="209">
        <v>262</v>
      </c>
      <c r="P127" s="208">
        <v>576</v>
      </c>
      <c r="Q127" s="25">
        <v>-262</v>
      </c>
      <c r="R127" s="25">
        <v>-87</v>
      </c>
      <c r="W127" s="8"/>
      <c r="X127" s="8"/>
      <c r="Y127" s="8"/>
      <c r="Z127" s="8"/>
    </row>
    <row r="128" spans="12:26" x14ac:dyDescent="0.3">
      <c r="L128" s="11" t="s">
        <v>168</v>
      </c>
      <c r="M128" s="211">
        <v>86</v>
      </c>
      <c r="N128" s="208">
        <v>193</v>
      </c>
      <c r="O128" s="209">
        <v>217</v>
      </c>
      <c r="P128" s="208">
        <v>414</v>
      </c>
      <c r="Q128" s="25">
        <v>-217</v>
      </c>
      <c r="R128" s="25">
        <v>-86</v>
      </c>
      <c r="W128" s="8"/>
      <c r="X128" s="8"/>
      <c r="Y128" s="8"/>
      <c r="Z128" s="8"/>
    </row>
    <row r="129" spans="10:26" x14ac:dyDescent="0.3">
      <c r="L129" s="11" t="s">
        <v>169</v>
      </c>
      <c r="M129" s="269">
        <v>64</v>
      </c>
      <c r="N129" s="208">
        <v>163</v>
      </c>
      <c r="O129" s="209">
        <v>156</v>
      </c>
      <c r="P129" s="208">
        <v>307</v>
      </c>
      <c r="Q129" s="25">
        <v>-156</v>
      </c>
      <c r="R129" s="25">
        <v>-64</v>
      </c>
      <c r="W129" s="8"/>
      <c r="X129" s="8"/>
      <c r="Y129" s="8"/>
      <c r="Z129" s="8"/>
    </row>
    <row r="130" spans="10:26" x14ac:dyDescent="0.3">
      <c r="J130" s="22"/>
      <c r="L130" s="11" t="s">
        <v>170</v>
      </c>
      <c r="M130" s="269">
        <v>272</v>
      </c>
      <c r="N130" s="208">
        <v>498</v>
      </c>
      <c r="O130" s="209">
        <v>572</v>
      </c>
      <c r="P130" s="208">
        <v>707</v>
      </c>
      <c r="Q130" s="25">
        <v>-572</v>
      </c>
      <c r="R130" s="25">
        <v>-272</v>
      </c>
      <c r="U130" s="8"/>
      <c r="V130" s="8"/>
      <c r="W130" s="8"/>
      <c r="X130" s="8"/>
      <c r="Y130" s="8"/>
      <c r="Z130" s="8"/>
    </row>
    <row r="131" spans="10:26" x14ac:dyDescent="0.3">
      <c r="L131" s="265"/>
      <c r="N131" s="266"/>
      <c r="Q131" s="8"/>
      <c r="R131" s="8"/>
      <c r="U131" s="8"/>
      <c r="V131" s="8"/>
      <c r="W131" s="8"/>
      <c r="X131" s="8"/>
      <c r="Y131" s="8"/>
      <c r="Z131" s="8"/>
    </row>
    <row r="132" spans="10:26" x14ac:dyDescent="0.3">
      <c r="L132" s="265"/>
      <c r="M132" s="265"/>
      <c r="N132" s="265"/>
      <c r="O132" s="265"/>
      <c r="P132" s="265"/>
      <c r="Q132" s="8"/>
      <c r="R132" s="8"/>
      <c r="T132" s="8"/>
      <c r="U132" s="8"/>
      <c r="V132" s="8"/>
      <c r="W132" s="8"/>
      <c r="X132" s="8"/>
      <c r="Y132" s="8"/>
      <c r="Z132" s="8"/>
    </row>
    <row r="133" spans="10:26" x14ac:dyDescent="0.3">
      <c r="L133" s="265"/>
      <c r="M133" s="265"/>
      <c r="N133" s="265"/>
      <c r="O133" s="265"/>
      <c r="P133" s="265"/>
      <c r="Q133" s="8"/>
      <c r="R133" s="8"/>
      <c r="U133" s="8"/>
      <c r="V133" s="8"/>
      <c r="W133" s="8"/>
      <c r="X133" s="8"/>
      <c r="Y133" s="8"/>
      <c r="Z133" s="8"/>
    </row>
    <row r="134" spans="10:26" x14ac:dyDescent="0.3">
      <c r="L134" s="265"/>
      <c r="M134" s="265"/>
      <c r="N134" s="265"/>
      <c r="O134" s="265"/>
      <c r="P134" s="265"/>
      <c r="Q134" s="8"/>
      <c r="R134" s="8"/>
      <c r="U134" s="8"/>
      <c r="V134" s="8"/>
      <c r="W134" s="8"/>
      <c r="X134" s="8"/>
      <c r="Y134" s="8"/>
      <c r="Z134" s="8"/>
    </row>
    <row r="135" spans="10:26" x14ac:dyDescent="0.3">
      <c r="L135" s="265"/>
      <c r="M135" s="265"/>
      <c r="N135" s="265"/>
      <c r="O135" s="265"/>
      <c r="P135" s="265"/>
      <c r="Q135" s="8"/>
      <c r="R135" s="8"/>
      <c r="U135" s="8"/>
      <c r="V135" s="8"/>
      <c r="W135" s="8"/>
      <c r="X135" s="8"/>
      <c r="Y135" s="8"/>
      <c r="Z135" s="8"/>
    </row>
    <row r="136" spans="10:26" x14ac:dyDescent="0.3">
      <c r="L136" s="265"/>
      <c r="M136" s="265"/>
      <c r="N136" s="265"/>
      <c r="O136" s="265"/>
      <c r="P136" s="265"/>
      <c r="Q136" s="8"/>
      <c r="R136" s="8"/>
      <c r="U136" s="8"/>
      <c r="V136" s="8"/>
      <c r="W136" s="8"/>
      <c r="X136" s="8"/>
      <c r="Y136" s="8"/>
      <c r="Z136" s="8"/>
    </row>
    <row r="137" spans="10:26" x14ac:dyDescent="0.3">
      <c r="L137" s="265"/>
      <c r="M137" s="265"/>
      <c r="N137" s="265"/>
      <c r="O137" s="265"/>
      <c r="P137" s="265"/>
      <c r="Q137" s="8"/>
      <c r="R137" s="8"/>
      <c r="U137" s="8"/>
      <c r="V137" s="8"/>
      <c r="W137" s="8"/>
      <c r="X137" s="8"/>
      <c r="Y137" s="8"/>
      <c r="Z137" s="8"/>
    </row>
    <row r="138" spans="10:26" x14ac:dyDescent="0.3">
      <c r="L138" s="265"/>
      <c r="M138" s="265"/>
      <c r="N138" s="265"/>
      <c r="O138" s="265"/>
      <c r="P138" s="265"/>
      <c r="Q138" s="8"/>
      <c r="R138" s="8"/>
      <c r="U138" s="8"/>
      <c r="V138" s="8"/>
      <c r="W138" s="8"/>
      <c r="X138" s="8"/>
      <c r="Y138" s="8"/>
      <c r="Z138" s="8"/>
    </row>
    <row r="139" spans="10:26" x14ac:dyDescent="0.3">
      <c r="L139" s="265"/>
      <c r="M139" s="265"/>
      <c r="N139" s="265"/>
      <c r="O139" s="265"/>
      <c r="P139" s="265"/>
      <c r="Q139" s="8"/>
      <c r="R139" s="8"/>
      <c r="U139" s="8"/>
      <c r="V139" s="8"/>
      <c r="W139" s="8"/>
      <c r="X139" s="8"/>
      <c r="Y139" s="8"/>
      <c r="Z139" s="8"/>
    </row>
    <row r="140" spans="10:26" x14ac:dyDescent="0.3">
      <c r="L140" s="265"/>
      <c r="M140" s="265"/>
      <c r="N140" s="265"/>
      <c r="O140" s="265"/>
      <c r="P140" s="265"/>
      <c r="Q140" s="8"/>
      <c r="R140" s="8"/>
      <c r="U140" s="8"/>
      <c r="V140" s="8"/>
      <c r="W140" s="8"/>
      <c r="X140" s="8"/>
      <c r="Y140" s="8"/>
      <c r="Z140" s="8"/>
    </row>
    <row r="141" spans="10:26" x14ac:dyDescent="0.3">
      <c r="L141" s="265"/>
      <c r="M141" s="265"/>
      <c r="N141" s="265"/>
      <c r="O141" s="265"/>
      <c r="P141" s="265"/>
      <c r="Q141" s="8"/>
      <c r="R141" s="8"/>
      <c r="U141" s="8"/>
      <c r="V141" s="8"/>
      <c r="W141" s="8"/>
      <c r="X141" s="8"/>
      <c r="Y141" s="8"/>
      <c r="Z141" s="8"/>
    </row>
    <row r="142" spans="10:26" x14ac:dyDescent="0.3">
      <c r="L142" s="265"/>
      <c r="M142" s="265"/>
      <c r="N142" s="265"/>
      <c r="O142" s="265"/>
      <c r="P142" s="265"/>
      <c r="Q142" s="8"/>
      <c r="R142" s="8"/>
    </row>
  </sheetData>
  <mergeCells count="17">
    <mergeCell ref="B16:B17"/>
    <mergeCell ref="C16:E16"/>
    <mergeCell ref="F16:F17"/>
    <mergeCell ref="G16:G17"/>
    <mergeCell ref="H16:H17"/>
    <mergeCell ref="B9:B10"/>
    <mergeCell ref="C9:C10"/>
    <mergeCell ref="D9:E9"/>
    <mergeCell ref="F9:F10"/>
    <mergeCell ref="G9:G10"/>
    <mergeCell ref="L27:L28"/>
    <mergeCell ref="Q27:Q28"/>
    <mergeCell ref="R27:R28"/>
    <mergeCell ref="M27:M28"/>
    <mergeCell ref="N27:N28"/>
    <mergeCell ref="O27:O28"/>
    <mergeCell ref="P27:P28"/>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2C64"/>
  </sheetPr>
  <dimension ref="A1:S171"/>
  <sheetViews>
    <sheetView zoomScale="90" zoomScaleNormal="90" workbookViewId="0">
      <selection sqref="A1:A1048576"/>
    </sheetView>
  </sheetViews>
  <sheetFormatPr defaultColWidth="9.1796875" defaultRowHeight="14" x14ac:dyDescent="0.3"/>
  <cols>
    <col min="1" max="1" width="4.08984375" style="356" customWidth="1"/>
    <col min="2" max="2" width="50" style="1" customWidth="1"/>
    <col min="3" max="3" width="11.7265625" style="1" customWidth="1"/>
    <col min="4" max="4" width="14.7265625" style="1" customWidth="1"/>
    <col min="5" max="5" width="14" style="1" customWidth="1"/>
    <col min="6" max="6" width="12.54296875" style="1" customWidth="1"/>
    <col min="7" max="7" width="17.81640625" style="1" customWidth="1"/>
    <col min="8" max="8" width="16.54296875" style="1" customWidth="1"/>
    <col min="9" max="9" width="9.1796875" style="1"/>
    <col min="10" max="10" width="12.54296875" style="1" customWidth="1"/>
    <col min="11" max="16384" width="9.1796875" style="1"/>
  </cols>
  <sheetData>
    <row r="1" spans="2:14" x14ac:dyDescent="0.3">
      <c r="B1" s="218"/>
    </row>
    <row r="2" spans="2:14" ht="14.5" thickBot="1" x14ac:dyDescent="0.35">
      <c r="B2" s="7" t="s">
        <v>490</v>
      </c>
    </row>
    <row r="3" spans="2:14" ht="28.5" thickBot="1" x14ac:dyDescent="0.35">
      <c r="B3" s="17" t="s">
        <v>22</v>
      </c>
      <c r="C3" s="18" t="s">
        <v>23</v>
      </c>
      <c r="D3" s="375">
        <v>2018</v>
      </c>
      <c r="E3" s="375">
        <v>2019</v>
      </c>
      <c r="F3" s="375">
        <v>2020</v>
      </c>
      <c r="G3" s="375">
        <v>2021</v>
      </c>
      <c r="H3" s="375">
        <v>2022</v>
      </c>
      <c r="I3" s="375">
        <v>2023</v>
      </c>
      <c r="J3" s="375">
        <v>2024</v>
      </c>
    </row>
    <row r="4" spans="2:14" ht="17.5" thickBot="1" x14ac:dyDescent="0.35">
      <c r="B4" s="183" t="s">
        <v>924</v>
      </c>
      <c r="C4" s="5"/>
      <c r="D4" s="20"/>
      <c r="E4" s="20"/>
      <c r="F4" s="20"/>
      <c r="G4" s="20"/>
      <c r="H4" s="20"/>
      <c r="I4" s="20"/>
      <c r="J4" s="20"/>
    </row>
    <row r="5" spans="2:14" ht="14.5" thickBot="1" x14ac:dyDescent="0.35">
      <c r="B5" s="184" t="s">
        <v>634</v>
      </c>
      <c r="C5" s="21" t="s">
        <v>24</v>
      </c>
      <c r="D5" s="378">
        <v>90.275899999999993</v>
      </c>
      <c r="E5" s="378">
        <v>94.547499999999999</v>
      </c>
      <c r="F5" s="378">
        <v>94.320599999999999</v>
      </c>
      <c r="G5" s="378">
        <v>101.9335</v>
      </c>
      <c r="H5" s="378">
        <v>110.04639999999999</v>
      </c>
      <c r="I5" s="378">
        <v>123.83319999999999</v>
      </c>
      <c r="J5" s="378">
        <v>130.98510000000002</v>
      </c>
    </row>
    <row r="6" spans="2:14" ht="14.5" thickBot="1" x14ac:dyDescent="0.35">
      <c r="B6" s="184" t="s">
        <v>708</v>
      </c>
      <c r="C6" s="21" t="s">
        <v>25</v>
      </c>
      <c r="D6" s="378">
        <v>106.3</v>
      </c>
      <c r="E6" s="378">
        <v>104.7</v>
      </c>
      <c r="F6" s="378">
        <v>99.8</v>
      </c>
      <c r="G6" s="378">
        <v>108.1</v>
      </c>
      <c r="H6" s="378">
        <v>108</v>
      </c>
      <c r="I6" s="378">
        <v>112.5</v>
      </c>
      <c r="J6" s="378">
        <v>105.8</v>
      </c>
    </row>
    <row r="7" spans="2:14" ht="17.5" thickBot="1" x14ac:dyDescent="0.35">
      <c r="B7" s="184" t="s">
        <v>925</v>
      </c>
      <c r="C7" s="21" t="s">
        <v>24</v>
      </c>
      <c r="D7" s="378">
        <v>94.669399999999996</v>
      </c>
      <c r="E7" s="378">
        <v>96.823999999999998</v>
      </c>
      <c r="F7" s="378">
        <v>94.320599999999999</v>
      </c>
      <c r="G7" s="378">
        <v>99.6965</v>
      </c>
      <c r="H7" s="378">
        <v>100.13249999999999</v>
      </c>
      <c r="I7" s="378">
        <v>102.3035</v>
      </c>
      <c r="J7" s="378">
        <v>104.4127</v>
      </c>
      <c r="K7" s="113"/>
      <c r="L7" s="113"/>
      <c r="M7" s="113"/>
      <c r="N7" s="113"/>
    </row>
    <row r="8" spans="2:14" ht="14.5" thickBot="1" x14ac:dyDescent="0.35">
      <c r="B8" s="184" t="s">
        <v>708</v>
      </c>
      <c r="C8" s="21" t="s">
        <v>25</v>
      </c>
      <c r="D8" s="378">
        <v>104.1</v>
      </c>
      <c r="E8" s="378">
        <v>102.3</v>
      </c>
      <c r="F8" s="378">
        <v>97.4</v>
      </c>
      <c r="G8" s="378">
        <v>105.7</v>
      </c>
      <c r="H8" s="378">
        <v>100.4</v>
      </c>
      <c r="I8" s="378">
        <v>102.2</v>
      </c>
      <c r="J8" s="378">
        <v>102.1</v>
      </c>
    </row>
    <row r="9" spans="2:14" ht="17.5" thickBot="1" x14ac:dyDescent="0.35">
      <c r="B9" s="183" t="s">
        <v>931</v>
      </c>
      <c r="C9" s="5"/>
      <c r="D9" s="189"/>
      <c r="E9" s="189"/>
      <c r="F9" s="189"/>
      <c r="G9" s="189"/>
      <c r="H9" s="189"/>
      <c r="I9" s="189"/>
      <c r="J9" s="189"/>
    </row>
    <row r="10" spans="2:14" ht="14.5" thickBot="1" x14ac:dyDescent="0.35">
      <c r="B10" s="184" t="s">
        <v>723</v>
      </c>
      <c r="C10" s="21" t="s">
        <v>25</v>
      </c>
      <c r="D10" s="378">
        <v>2.5</v>
      </c>
      <c r="E10" s="378">
        <v>2.7000000000000028</v>
      </c>
      <c r="F10" s="378">
        <v>1.9000000000000057</v>
      </c>
      <c r="G10" s="378">
        <v>3.2000000000000028</v>
      </c>
      <c r="H10" s="378">
        <v>12.799999999999997</v>
      </c>
      <c r="I10" s="378">
        <v>10.5</v>
      </c>
      <c r="J10" s="378">
        <v>2.7999999999999972</v>
      </c>
    </row>
    <row r="11" spans="2:14" ht="17.5" thickBot="1" x14ac:dyDescent="0.35">
      <c r="B11" s="183" t="s">
        <v>932</v>
      </c>
      <c r="C11" s="5"/>
      <c r="D11" s="189"/>
      <c r="E11" s="189"/>
      <c r="F11" s="189"/>
      <c r="G11" s="189"/>
      <c r="H11" s="187"/>
      <c r="I11" s="187"/>
      <c r="J11" s="187"/>
    </row>
    <row r="12" spans="2:14" ht="14.5" thickBot="1" x14ac:dyDescent="0.35">
      <c r="B12" s="184" t="s">
        <v>26</v>
      </c>
      <c r="C12" s="21" t="s">
        <v>27</v>
      </c>
      <c r="D12" s="378">
        <v>2566.6999999999998</v>
      </c>
      <c r="E12" s="378">
        <v>2583.6999999999998</v>
      </c>
      <c r="F12" s="378">
        <v>2531.3000000000002</v>
      </c>
      <c r="G12" s="378" t="s">
        <v>635</v>
      </c>
      <c r="H12" s="378">
        <v>2603.9</v>
      </c>
      <c r="I12" s="378">
        <v>2610</v>
      </c>
      <c r="J12" s="378">
        <v>2620.8000000000002</v>
      </c>
    </row>
    <row r="13" spans="2:14" ht="14.5" thickBot="1" x14ac:dyDescent="0.35">
      <c r="B13" s="184" t="s">
        <v>708</v>
      </c>
      <c r="C13" s="21" t="s">
        <v>25</v>
      </c>
      <c r="D13" s="379">
        <v>101.42253131544632</v>
      </c>
      <c r="E13" s="379">
        <v>100.66232906066155</v>
      </c>
      <c r="F13" s="379">
        <v>97.971900762472444</v>
      </c>
      <c r="G13" s="379" t="s">
        <v>922</v>
      </c>
      <c r="H13" s="379">
        <v>101.69100991955011</v>
      </c>
      <c r="I13" s="379">
        <v>100.23426398863243</v>
      </c>
      <c r="J13" s="379">
        <v>100.4</v>
      </c>
    </row>
    <row r="14" spans="2:14" ht="17.5" thickBot="1" x14ac:dyDescent="0.35">
      <c r="B14" s="380" t="s">
        <v>933</v>
      </c>
      <c r="C14" s="21" t="s">
        <v>25</v>
      </c>
      <c r="D14" s="378">
        <v>72.400000000000006</v>
      </c>
      <c r="E14" s="378">
        <v>73.400000000000006</v>
      </c>
      <c r="F14" s="378">
        <v>72.5</v>
      </c>
      <c r="G14" s="378" t="s">
        <v>616</v>
      </c>
      <c r="H14" s="378">
        <v>76.7</v>
      </c>
      <c r="I14" s="378">
        <v>77.5</v>
      </c>
      <c r="J14" s="378">
        <v>78.099999999999994</v>
      </c>
    </row>
    <row r="15" spans="2:14" ht="14.5" thickBot="1" x14ac:dyDescent="0.35">
      <c r="B15" s="184" t="s">
        <v>28</v>
      </c>
      <c r="C15" s="21" t="s">
        <v>27</v>
      </c>
      <c r="D15" s="378">
        <v>179.5</v>
      </c>
      <c r="E15" s="378">
        <v>157.69999999999999</v>
      </c>
      <c r="F15" s="378">
        <v>181.4</v>
      </c>
      <c r="G15" s="378" t="s">
        <v>617</v>
      </c>
      <c r="H15" s="378">
        <v>170.4</v>
      </c>
      <c r="I15" s="378">
        <v>161.9</v>
      </c>
      <c r="J15" s="378">
        <v>147.69999999999999</v>
      </c>
    </row>
    <row r="16" spans="2:14" ht="14.5" thickBot="1" x14ac:dyDescent="0.35">
      <c r="B16" s="184" t="s">
        <v>708</v>
      </c>
      <c r="C16" s="21" t="s">
        <v>25</v>
      </c>
      <c r="D16" s="378">
        <v>80.133928571428569</v>
      </c>
      <c r="E16" s="378">
        <v>87.85515320334261</v>
      </c>
      <c r="F16" s="378">
        <v>115.0285351934052</v>
      </c>
      <c r="G16" s="378" t="s">
        <v>923</v>
      </c>
      <c r="H16" s="378">
        <v>90.8315565031983</v>
      </c>
      <c r="I16" s="378">
        <v>95.011737089201873</v>
      </c>
      <c r="J16" s="378">
        <v>91.2</v>
      </c>
    </row>
    <row r="17" spans="2:10" ht="14.5" thickBot="1" x14ac:dyDescent="0.35">
      <c r="B17" s="184" t="s">
        <v>29</v>
      </c>
      <c r="C17" s="21" t="s">
        <v>25</v>
      </c>
      <c r="D17" s="378">
        <v>6.6</v>
      </c>
      <c r="E17" s="378">
        <v>5.8</v>
      </c>
      <c r="F17" s="378">
        <v>6.7</v>
      </c>
      <c r="G17" s="378" t="s">
        <v>618</v>
      </c>
      <c r="H17" s="378">
        <v>6.1</v>
      </c>
      <c r="I17" s="378">
        <v>5.8</v>
      </c>
      <c r="J17" s="378">
        <v>5.3</v>
      </c>
    </row>
    <row r="18" spans="2:10" ht="14.5" thickBot="1" x14ac:dyDescent="0.35">
      <c r="B18" s="183" t="s">
        <v>30</v>
      </c>
      <c r="C18" s="5"/>
      <c r="D18" s="189"/>
      <c r="E18" s="189"/>
      <c r="F18" s="189"/>
      <c r="G18" s="189"/>
      <c r="H18" s="187"/>
      <c r="I18" s="187"/>
      <c r="J18" s="187"/>
    </row>
    <row r="19" spans="2:10" ht="14.5" thickBot="1" x14ac:dyDescent="0.35">
      <c r="B19" s="184" t="s">
        <v>31</v>
      </c>
      <c r="C19" s="5"/>
      <c r="D19" s="189"/>
      <c r="E19" s="189"/>
      <c r="F19" s="189"/>
      <c r="G19" s="189"/>
      <c r="H19" s="187"/>
      <c r="I19" s="187"/>
      <c r="J19" s="187"/>
    </row>
    <row r="20" spans="2:10" ht="17.5" thickBot="1" x14ac:dyDescent="0.35">
      <c r="B20" s="380" t="s">
        <v>926</v>
      </c>
      <c r="C20" s="21" t="s">
        <v>27</v>
      </c>
      <c r="D20" s="378">
        <v>2392.806</v>
      </c>
      <c r="E20" s="378">
        <v>2416.0680000000002</v>
      </c>
      <c r="F20" s="378">
        <v>2372.0430000000001</v>
      </c>
      <c r="G20" s="378">
        <v>2355.107</v>
      </c>
      <c r="H20" s="378">
        <v>2394.9009999999998</v>
      </c>
      <c r="I20" s="378">
        <v>2399.1930000000002</v>
      </c>
      <c r="J20" s="378">
        <v>2393.605</v>
      </c>
    </row>
    <row r="21" spans="2:10" ht="14.5" thickBot="1" x14ac:dyDescent="0.35">
      <c r="B21" s="184" t="s">
        <v>708</v>
      </c>
      <c r="C21" s="21" t="s">
        <v>25</v>
      </c>
      <c r="D21" s="378">
        <v>101.9</v>
      </c>
      <c r="E21" s="378">
        <v>101</v>
      </c>
      <c r="F21" s="378">
        <v>98.2</v>
      </c>
      <c r="G21" s="378">
        <v>99.3</v>
      </c>
      <c r="H21" s="378">
        <v>101.7</v>
      </c>
      <c r="I21" s="378">
        <v>100.2</v>
      </c>
      <c r="J21" s="378">
        <v>99.8</v>
      </c>
    </row>
    <row r="22" spans="2:10" ht="14.5" thickBot="1" x14ac:dyDescent="0.35">
      <c r="B22" s="183" t="s">
        <v>32</v>
      </c>
      <c r="C22" s="5"/>
      <c r="D22" s="189"/>
      <c r="E22" s="189"/>
      <c r="F22" s="189"/>
      <c r="G22" s="189"/>
      <c r="H22" s="187"/>
      <c r="I22" s="187"/>
      <c r="J22" s="187"/>
    </row>
    <row r="23" spans="2:10" ht="17.5" thickBot="1" x14ac:dyDescent="0.35">
      <c r="B23" s="184" t="s">
        <v>935</v>
      </c>
      <c r="C23" s="5"/>
      <c r="D23" s="189"/>
      <c r="E23" s="189"/>
      <c r="F23" s="189"/>
      <c r="G23" s="189"/>
      <c r="H23" s="187"/>
      <c r="I23" s="187"/>
      <c r="J23" s="187"/>
    </row>
    <row r="24" spans="2:10" ht="17.5" thickBot="1" x14ac:dyDescent="0.35">
      <c r="B24" s="380" t="s">
        <v>934</v>
      </c>
      <c r="C24" s="21" t="s">
        <v>33</v>
      </c>
      <c r="D24" s="378">
        <v>1013</v>
      </c>
      <c r="E24" s="378">
        <v>1092</v>
      </c>
      <c r="F24" s="378">
        <v>1133</v>
      </c>
      <c r="G24" s="378">
        <v>1211</v>
      </c>
      <c r="H24" s="378">
        <v>1304</v>
      </c>
      <c r="I24" s="378">
        <v>1430</v>
      </c>
      <c r="J24" s="378">
        <v>1524</v>
      </c>
    </row>
    <row r="25" spans="2:10" ht="14.5" thickBot="1" x14ac:dyDescent="0.35">
      <c r="B25" s="380" t="s">
        <v>708</v>
      </c>
      <c r="C25" s="21" t="s">
        <v>25</v>
      </c>
      <c r="D25" s="378">
        <v>106.2</v>
      </c>
      <c r="E25" s="378">
        <v>107.8</v>
      </c>
      <c r="F25" s="378">
        <v>103.8</v>
      </c>
      <c r="G25" s="378">
        <v>106.9</v>
      </c>
      <c r="H25" s="378">
        <v>107.7</v>
      </c>
      <c r="I25" s="378">
        <v>109.7</v>
      </c>
      <c r="J25" s="378">
        <v>106.6</v>
      </c>
    </row>
    <row r="26" spans="2:10" ht="16.5" customHeight="1" thickBot="1" x14ac:dyDescent="0.35">
      <c r="B26" s="380" t="s">
        <v>709</v>
      </c>
      <c r="C26" s="21" t="s">
        <v>25</v>
      </c>
      <c r="D26" s="378">
        <v>103.6</v>
      </c>
      <c r="E26" s="378">
        <v>105</v>
      </c>
      <c r="F26" s="378">
        <v>101.9</v>
      </c>
      <c r="G26" s="378">
        <v>103.6</v>
      </c>
      <c r="H26" s="378">
        <v>95.5</v>
      </c>
      <c r="I26" s="378">
        <v>99.3</v>
      </c>
      <c r="J26" s="378">
        <v>103.7</v>
      </c>
    </row>
    <row r="27" spans="2:10" x14ac:dyDescent="0.3">
      <c r="B27" s="9" t="s">
        <v>619</v>
      </c>
    </row>
    <row r="28" spans="2:10" x14ac:dyDescent="0.3">
      <c r="B28" s="267" t="s">
        <v>636</v>
      </c>
    </row>
    <row r="29" spans="2:10" ht="17" x14ac:dyDescent="0.3">
      <c r="B29" s="381" t="s">
        <v>927</v>
      </c>
    </row>
    <row r="30" spans="2:10" ht="17" x14ac:dyDescent="0.3">
      <c r="B30" s="381" t="s">
        <v>928</v>
      </c>
    </row>
    <row r="31" spans="2:10" ht="17" x14ac:dyDescent="0.3">
      <c r="B31" s="381" t="s">
        <v>929</v>
      </c>
    </row>
    <row r="32" spans="2:10" ht="82.5" customHeight="1" x14ac:dyDescent="0.3">
      <c r="B32" s="382" t="s">
        <v>930</v>
      </c>
      <c r="C32" s="382"/>
      <c r="D32" s="382"/>
      <c r="E32" s="382"/>
      <c r="F32" s="382"/>
      <c r="G32" s="382"/>
      <c r="H32" s="382"/>
      <c r="I32" s="382"/>
      <c r="J32" s="382"/>
    </row>
    <row r="33" spans="2:6" ht="17" x14ac:dyDescent="0.3">
      <c r="B33" s="383" t="s">
        <v>710</v>
      </c>
    </row>
    <row r="34" spans="2:6" ht="17" x14ac:dyDescent="0.3">
      <c r="B34" s="381" t="s">
        <v>711</v>
      </c>
    </row>
    <row r="35" spans="2:6" ht="17" x14ac:dyDescent="0.3">
      <c r="B35" s="381" t="s">
        <v>712</v>
      </c>
    </row>
    <row r="36" spans="2:6" ht="17" x14ac:dyDescent="0.3">
      <c r="B36" s="381" t="s">
        <v>713</v>
      </c>
    </row>
    <row r="38" spans="2:6" ht="14.5" thickBot="1" x14ac:dyDescent="0.35">
      <c r="B38" s="7" t="s">
        <v>34</v>
      </c>
    </row>
    <row r="39" spans="2:6" x14ac:dyDescent="0.3">
      <c r="B39" s="585" t="s">
        <v>35</v>
      </c>
      <c r="C39" s="584"/>
      <c r="D39" s="584"/>
      <c r="E39" s="584"/>
      <c r="F39" s="584"/>
    </row>
    <row r="40" spans="2:6" ht="46.5" customHeight="1" thickBot="1" x14ac:dyDescent="0.35">
      <c r="B40" s="34" t="s">
        <v>36</v>
      </c>
      <c r="C40" s="176" t="s">
        <v>577</v>
      </c>
      <c r="D40" s="176" t="s">
        <v>39</v>
      </c>
      <c r="E40" s="176" t="s">
        <v>40</v>
      </c>
      <c r="F40" s="27" t="s">
        <v>41</v>
      </c>
    </row>
    <row r="41" spans="2:6" ht="14.5" thickBot="1" x14ac:dyDescent="0.35">
      <c r="B41" s="215" t="s">
        <v>42</v>
      </c>
      <c r="C41" s="33" t="s">
        <v>43</v>
      </c>
      <c r="D41" s="384">
        <v>102.6</v>
      </c>
      <c r="E41" s="384">
        <v>102.9</v>
      </c>
      <c r="F41" s="384">
        <v>102.8</v>
      </c>
    </row>
    <row r="42" spans="2:6" ht="14.5" thickBot="1" x14ac:dyDescent="0.35">
      <c r="B42" s="109" t="s">
        <v>44</v>
      </c>
      <c r="C42" s="216"/>
      <c r="D42" s="198"/>
      <c r="E42" s="198"/>
      <c r="F42" s="198"/>
    </row>
    <row r="43" spans="2:6" ht="14.5" thickBot="1" x14ac:dyDescent="0.35">
      <c r="B43" s="217" t="s">
        <v>45</v>
      </c>
      <c r="C43" s="385">
        <v>236.07446622699999</v>
      </c>
      <c r="D43" s="386">
        <v>103.1</v>
      </c>
      <c r="E43" s="386">
        <v>102.4</v>
      </c>
      <c r="F43" s="386">
        <v>102.5</v>
      </c>
    </row>
    <row r="44" spans="2:6" ht="14.5" thickBot="1" x14ac:dyDescent="0.35">
      <c r="B44" s="217" t="s">
        <v>46</v>
      </c>
      <c r="C44" s="385">
        <v>47.130233435000001</v>
      </c>
      <c r="D44" s="386">
        <v>105.6</v>
      </c>
      <c r="E44" s="386">
        <v>103.8</v>
      </c>
      <c r="F44" s="386">
        <v>106.7</v>
      </c>
    </row>
    <row r="45" spans="2:6" ht="14.5" thickBot="1" x14ac:dyDescent="0.35">
      <c r="B45" s="217" t="s">
        <v>47</v>
      </c>
      <c r="C45" s="385">
        <v>40.660180713000003</v>
      </c>
      <c r="D45" s="386">
        <v>102.5</v>
      </c>
      <c r="E45" s="386">
        <v>102.2</v>
      </c>
      <c r="F45" s="386">
        <v>102.9</v>
      </c>
    </row>
    <row r="46" spans="2:6" ht="14.5" thickBot="1" x14ac:dyDescent="0.35">
      <c r="B46" s="387" t="s">
        <v>714</v>
      </c>
      <c r="C46" s="385">
        <v>257.58314099400002</v>
      </c>
      <c r="D46" s="386">
        <v>100.8</v>
      </c>
      <c r="E46" s="386">
        <v>101.1</v>
      </c>
      <c r="F46" s="386">
        <v>100.5</v>
      </c>
    </row>
    <row r="47" spans="2:6" ht="14.5" thickBot="1" x14ac:dyDescent="0.35">
      <c r="B47" s="387" t="s">
        <v>715</v>
      </c>
      <c r="C47" s="385">
        <v>71.997376607999996</v>
      </c>
      <c r="D47" s="386">
        <v>101.3</v>
      </c>
      <c r="E47" s="386">
        <v>101.4</v>
      </c>
      <c r="F47" s="386">
        <v>102.2</v>
      </c>
    </row>
    <row r="48" spans="2:6" ht="14.5" thickBot="1" x14ac:dyDescent="0.35">
      <c r="B48" s="388" t="s">
        <v>716</v>
      </c>
      <c r="C48" s="385">
        <v>28.765415812000001</v>
      </c>
      <c r="D48" s="386">
        <v>104.9</v>
      </c>
      <c r="E48" s="386">
        <v>105.3</v>
      </c>
      <c r="F48" s="386">
        <v>106.8</v>
      </c>
    </row>
    <row r="49" spans="2:13" ht="14.5" thickBot="1" x14ac:dyDescent="0.35">
      <c r="B49" s="217" t="s">
        <v>48</v>
      </c>
      <c r="C49" s="385">
        <v>57.519243535000001</v>
      </c>
      <c r="D49" s="386">
        <v>97.6</v>
      </c>
      <c r="E49" s="386">
        <v>103.5</v>
      </c>
      <c r="F49" s="386">
        <v>103.2</v>
      </c>
    </row>
    <row r="50" spans="2:13" ht="14.5" thickBot="1" x14ac:dyDescent="0.35">
      <c r="B50" s="217" t="s">
        <v>620</v>
      </c>
      <c r="C50" s="385">
        <v>27.21692247</v>
      </c>
      <c r="D50" s="386">
        <v>103.3</v>
      </c>
      <c r="E50" s="386">
        <v>103.9</v>
      </c>
      <c r="F50" s="386">
        <v>104.4</v>
      </c>
    </row>
    <row r="51" spans="2:13" ht="14.5" thickBot="1" x14ac:dyDescent="0.35">
      <c r="B51" s="217" t="s">
        <v>49</v>
      </c>
      <c r="C51" s="385">
        <v>71.513302748000001</v>
      </c>
      <c r="D51" s="386">
        <v>103.3</v>
      </c>
      <c r="E51" s="386">
        <v>103.8</v>
      </c>
      <c r="F51" s="386">
        <v>101.8</v>
      </c>
    </row>
    <row r="52" spans="2:13" ht="14.5" thickBot="1" x14ac:dyDescent="0.35">
      <c r="B52" s="217" t="s">
        <v>50</v>
      </c>
      <c r="C52" s="385">
        <v>15.037324675000001</v>
      </c>
      <c r="D52" s="386">
        <v>110.9</v>
      </c>
      <c r="E52" s="386">
        <v>110</v>
      </c>
      <c r="F52" s="386">
        <v>110.5</v>
      </c>
    </row>
    <row r="53" spans="2:13" ht="14.5" thickBot="1" x14ac:dyDescent="0.35">
      <c r="B53" s="217" t="s">
        <v>637</v>
      </c>
      <c r="C53" s="385">
        <v>74.209595574999994</v>
      </c>
      <c r="D53" s="386">
        <v>105.8</v>
      </c>
      <c r="E53" s="386">
        <v>105.9</v>
      </c>
      <c r="F53" s="386">
        <v>105.1</v>
      </c>
    </row>
    <row r="54" spans="2:13" ht="14.5" thickBot="1" x14ac:dyDescent="0.35">
      <c r="B54" s="217" t="s">
        <v>576</v>
      </c>
      <c r="C54" s="385">
        <v>72.292797207999996</v>
      </c>
      <c r="D54" s="386">
        <v>104.4</v>
      </c>
      <c r="E54" s="386">
        <v>104.5</v>
      </c>
      <c r="F54" s="386">
        <v>104.3</v>
      </c>
    </row>
    <row r="55" spans="2:13" x14ac:dyDescent="0.3">
      <c r="B55" s="9" t="s">
        <v>619</v>
      </c>
      <c r="C55" s="65"/>
      <c r="D55" s="65"/>
      <c r="E55" s="65"/>
      <c r="F55" s="65"/>
      <c r="G55" s="65"/>
    </row>
    <row r="56" spans="2:13" ht="17" x14ac:dyDescent="0.3">
      <c r="B56" s="383" t="s">
        <v>717</v>
      </c>
      <c r="C56" s="65"/>
      <c r="D56" s="65"/>
      <c r="E56" s="65"/>
      <c r="F56" s="65"/>
      <c r="G56" s="65"/>
    </row>
    <row r="57" spans="2:13" x14ac:dyDescent="0.3">
      <c r="B57" s="65"/>
      <c r="C57" s="65"/>
      <c r="D57" s="65"/>
      <c r="E57" s="65"/>
      <c r="F57" s="65"/>
      <c r="G57" s="65"/>
    </row>
    <row r="58" spans="2:13" ht="14.5" thickBot="1" x14ac:dyDescent="0.35">
      <c r="B58" s="7" t="s">
        <v>51</v>
      </c>
    </row>
    <row r="59" spans="2:13" x14ac:dyDescent="0.3">
      <c r="B59" s="593" t="s">
        <v>22</v>
      </c>
      <c r="C59" s="594"/>
      <c r="D59" s="583" t="s">
        <v>52</v>
      </c>
      <c r="E59" s="584"/>
      <c r="F59" s="583" t="s">
        <v>53</v>
      </c>
      <c r="G59" s="586"/>
    </row>
    <row r="60" spans="2:13" ht="48" customHeight="1" x14ac:dyDescent="0.3">
      <c r="B60" s="595"/>
      <c r="C60" s="596"/>
      <c r="D60" s="176" t="s">
        <v>939</v>
      </c>
      <c r="E60" s="176" t="s">
        <v>938</v>
      </c>
      <c r="F60" s="176" t="s">
        <v>937</v>
      </c>
      <c r="G60" s="178" t="s">
        <v>936</v>
      </c>
    </row>
    <row r="61" spans="2:13" ht="14.5" thickBot="1" x14ac:dyDescent="0.35">
      <c r="B61" s="589" t="s">
        <v>578</v>
      </c>
      <c r="C61" s="32" t="s">
        <v>55</v>
      </c>
      <c r="D61" s="389">
        <v>77152</v>
      </c>
      <c r="E61" s="389">
        <v>17632</v>
      </c>
      <c r="F61" s="389">
        <v>910</v>
      </c>
      <c r="G61" s="389">
        <v>872</v>
      </c>
    </row>
    <row r="62" spans="2:13" ht="14.5" thickBot="1" x14ac:dyDescent="0.35">
      <c r="B62" s="590"/>
      <c r="C62" s="32" t="s">
        <v>56</v>
      </c>
      <c r="D62" s="386">
        <v>97.3</v>
      </c>
      <c r="E62" s="386">
        <v>84.4</v>
      </c>
      <c r="F62" s="386">
        <v>95.4</v>
      </c>
      <c r="G62" s="386">
        <v>93.9</v>
      </c>
      <c r="I62" s="8"/>
      <c r="J62" s="8"/>
      <c r="K62" s="8"/>
      <c r="L62" s="8"/>
      <c r="M62" s="8"/>
    </row>
    <row r="63" spans="2:13" ht="14.5" thickBot="1" x14ac:dyDescent="0.35">
      <c r="B63" s="180" t="s">
        <v>718</v>
      </c>
      <c r="C63" s="181"/>
      <c r="D63" s="390"/>
      <c r="E63" s="391"/>
      <c r="F63" s="390"/>
      <c r="G63" s="392"/>
    </row>
    <row r="64" spans="2:13" ht="14.5" thickBot="1" x14ac:dyDescent="0.35">
      <c r="B64" s="591" t="s">
        <v>719</v>
      </c>
      <c r="C64" s="32" t="s">
        <v>55</v>
      </c>
      <c r="D64" s="389">
        <v>1126</v>
      </c>
      <c r="E64" s="393">
        <v>272</v>
      </c>
      <c r="F64" s="393">
        <v>3</v>
      </c>
      <c r="G64" s="393">
        <v>3</v>
      </c>
    </row>
    <row r="65" spans="2:13" ht="14.5" thickBot="1" x14ac:dyDescent="0.35">
      <c r="B65" s="592"/>
      <c r="C65" s="32" t="s">
        <v>56</v>
      </c>
      <c r="D65" s="386">
        <v>84.8</v>
      </c>
      <c r="E65" s="386">
        <v>108.4</v>
      </c>
      <c r="F65" s="386">
        <v>150</v>
      </c>
      <c r="G65" s="386">
        <v>150</v>
      </c>
      <c r="J65" s="8"/>
    </row>
    <row r="66" spans="2:13" ht="14.5" thickBot="1" x14ac:dyDescent="0.35">
      <c r="B66" s="591" t="s">
        <v>720</v>
      </c>
      <c r="C66" s="32" t="s">
        <v>55</v>
      </c>
      <c r="D66" s="389">
        <v>76026</v>
      </c>
      <c r="E66" s="389">
        <v>17360</v>
      </c>
      <c r="F66" s="389">
        <v>907</v>
      </c>
      <c r="G66" s="389">
        <v>869</v>
      </c>
    </row>
    <row r="67" spans="2:13" ht="14.5" thickBot="1" x14ac:dyDescent="0.35">
      <c r="B67" s="592"/>
      <c r="C67" s="32" t="s">
        <v>56</v>
      </c>
      <c r="D67" s="386">
        <v>97.5</v>
      </c>
      <c r="E67" s="386">
        <v>84.1</v>
      </c>
      <c r="F67" s="386">
        <v>95.3</v>
      </c>
      <c r="G67" s="386">
        <v>93.7</v>
      </c>
    </row>
    <row r="68" spans="2:13" ht="14.5" thickBot="1" x14ac:dyDescent="0.35">
      <c r="B68" s="373" t="s">
        <v>721</v>
      </c>
      <c r="C68" s="32"/>
      <c r="D68" s="393"/>
      <c r="E68" s="393"/>
      <c r="F68" s="393"/>
      <c r="G68" s="394"/>
      <c r="I68" s="8"/>
      <c r="J68" s="8"/>
      <c r="K68" s="8"/>
      <c r="L68" s="8"/>
      <c r="M68" s="8"/>
    </row>
    <row r="69" spans="2:13" ht="14.5" thickBot="1" x14ac:dyDescent="0.35">
      <c r="B69" s="587" t="s">
        <v>722</v>
      </c>
      <c r="C69" s="32" t="s">
        <v>55</v>
      </c>
      <c r="D69" s="389">
        <v>44454</v>
      </c>
      <c r="E69" s="389">
        <v>11063</v>
      </c>
      <c r="F69" s="393" t="s">
        <v>465</v>
      </c>
      <c r="G69" s="393" t="s">
        <v>465</v>
      </c>
    </row>
    <row r="70" spans="2:13" ht="14.5" thickBot="1" x14ac:dyDescent="0.35">
      <c r="B70" s="588"/>
      <c r="C70" s="105" t="s">
        <v>56</v>
      </c>
      <c r="D70" s="395">
        <v>94.7</v>
      </c>
      <c r="E70" s="395">
        <v>87.2</v>
      </c>
      <c r="F70" s="396" t="s">
        <v>465</v>
      </c>
      <c r="G70" s="396" t="s">
        <v>465</v>
      </c>
    </row>
    <row r="71" spans="2:13" x14ac:dyDescent="0.3">
      <c r="B71" s="9" t="s">
        <v>619</v>
      </c>
      <c r="D71" s="214"/>
      <c r="E71" s="214"/>
      <c r="F71" s="214"/>
      <c r="G71" s="214"/>
      <c r="H71" s="214"/>
    </row>
    <row r="72" spans="2:13" x14ac:dyDescent="0.3">
      <c r="B72" s="9" t="s">
        <v>58</v>
      </c>
    </row>
    <row r="73" spans="2:13" x14ac:dyDescent="0.3">
      <c r="B73" s="9" t="s">
        <v>59</v>
      </c>
    </row>
    <row r="74" spans="2:13" x14ac:dyDescent="0.3">
      <c r="B74" s="7"/>
    </row>
    <row r="75" spans="2:13" ht="14.5" thickBot="1" x14ac:dyDescent="0.35">
      <c r="B75" s="7" t="s">
        <v>60</v>
      </c>
    </row>
    <row r="76" spans="2:13" ht="69.75" customHeight="1" x14ac:dyDescent="0.3">
      <c r="B76" s="179"/>
      <c r="C76" s="70" t="s">
        <v>940</v>
      </c>
      <c r="D76" s="374" t="s">
        <v>941</v>
      </c>
    </row>
    <row r="77" spans="2:13" ht="15.75" customHeight="1" thickBot="1" x14ac:dyDescent="0.35">
      <c r="B77" s="100" t="s">
        <v>61</v>
      </c>
      <c r="C77" s="397">
        <v>736385</v>
      </c>
      <c r="D77" s="398">
        <v>1.0049511638919859</v>
      </c>
    </row>
    <row r="78" spans="2:13" ht="15.75" customHeight="1" thickBot="1" x14ac:dyDescent="0.35">
      <c r="B78" s="100" t="s">
        <v>62</v>
      </c>
      <c r="C78" s="397">
        <v>565900</v>
      </c>
      <c r="D78" s="398">
        <v>0.99962198426465343</v>
      </c>
    </row>
    <row r="79" spans="2:13" ht="15.75" customHeight="1" thickBot="1" x14ac:dyDescent="0.35">
      <c r="B79" s="100" t="s">
        <v>63</v>
      </c>
      <c r="C79" s="397">
        <v>565572</v>
      </c>
      <c r="D79" s="398">
        <v>0.99554657438276928</v>
      </c>
    </row>
    <row r="80" spans="2:13" ht="15.75" customHeight="1" thickBot="1" x14ac:dyDescent="0.35">
      <c r="B80" s="100" t="s">
        <v>64</v>
      </c>
      <c r="C80" s="397">
        <v>665600</v>
      </c>
      <c r="D80" s="398">
        <v>0.99595840796287904</v>
      </c>
    </row>
    <row r="81" spans="2:19" ht="15.75" customHeight="1" thickBot="1" x14ac:dyDescent="0.35">
      <c r="B81" s="100" t="s">
        <v>65</v>
      </c>
      <c r="C81" s="397">
        <v>686063</v>
      </c>
      <c r="D81" s="398">
        <v>0.99838323335865442</v>
      </c>
    </row>
    <row r="82" spans="2:19" ht="15.75" customHeight="1" thickBot="1" x14ac:dyDescent="0.35">
      <c r="B82" s="100" t="s">
        <v>66</v>
      </c>
      <c r="C82" s="397">
        <v>611124</v>
      </c>
      <c r="D82" s="398">
        <v>0.99473920658380488</v>
      </c>
    </row>
    <row r="83" spans="2:19" ht="15.75" customHeight="1" thickBot="1" x14ac:dyDescent="0.35">
      <c r="B83" s="100" t="s">
        <v>67</v>
      </c>
      <c r="C83" s="397">
        <v>810008</v>
      </c>
      <c r="D83" s="398">
        <v>1.0014811884126062</v>
      </c>
    </row>
    <row r="84" spans="2:19" ht="15.75" customHeight="1" thickBot="1" x14ac:dyDescent="0.35">
      <c r="B84" s="100" t="s">
        <v>68</v>
      </c>
      <c r="C84" s="397">
        <v>778799</v>
      </c>
      <c r="D84" s="398">
        <v>0.99964829996675542</v>
      </c>
      <c r="G84" s="10"/>
    </row>
    <row r="85" spans="2:19" ht="15.75" customHeight="1" thickBot="1" x14ac:dyDescent="0.35">
      <c r="B85" s="182" t="s">
        <v>69</v>
      </c>
      <c r="C85" s="399">
        <v>5419451</v>
      </c>
      <c r="D85" s="400">
        <v>0.99903478302066095</v>
      </c>
      <c r="G85" s="255"/>
      <c r="H85" s="356"/>
      <c r="I85" s="356"/>
      <c r="J85" s="356"/>
      <c r="K85" s="356"/>
      <c r="L85" s="356"/>
      <c r="M85" s="356"/>
      <c r="N85" s="356"/>
    </row>
    <row r="86" spans="2:19" x14ac:dyDescent="0.3">
      <c r="B86" s="9" t="s">
        <v>619</v>
      </c>
      <c r="G86" s="356"/>
      <c r="H86" s="356"/>
      <c r="I86" s="356"/>
      <c r="J86" s="356"/>
      <c r="K86" s="356"/>
      <c r="L86" s="356"/>
      <c r="M86" s="356"/>
      <c r="N86" s="356"/>
    </row>
    <row r="87" spans="2:19" x14ac:dyDescent="0.3">
      <c r="B87" s="9"/>
      <c r="G87" s="356"/>
      <c r="H87" s="454"/>
      <c r="I87" s="356"/>
      <c r="J87" s="356"/>
      <c r="K87" s="356"/>
      <c r="L87" s="356"/>
      <c r="M87" s="356"/>
      <c r="N87" s="356"/>
    </row>
    <row r="88" spans="2:19" s="356" customFormat="1" x14ac:dyDescent="0.3">
      <c r="B88" s="290" t="s">
        <v>1019</v>
      </c>
      <c r="J88" s="356">
        <v>2024</v>
      </c>
      <c r="O88" s="356">
        <v>2023</v>
      </c>
      <c r="R88" s="356">
        <v>2024</v>
      </c>
    </row>
    <row r="89" spans="2:19" x14ac:dyDescent="0.3">
      <c r="G89" s="356"/>
      <c r="H89" s="448"/>
      <c r="I89" s="356"/>
      <c r="J89" s="448" t="s">
        <v>1017</v>
      </c>
      <c r="K89" s="356"/>
      <c r="L89" s="356"/>
      <c r="M89" s="356"/>
      <c r="O89" s="448" t="s">
        <v>802</v>
      </c>
      <c r="R89" s="12" t="s">
        <v>1018</v>
      </c>
      <c r="S89" s="12"/>
    </row>
    <row r="90" spans="2:19" x14ac:dyDescent="0.3">
      <c r="B90" s="9"/>
      <c r="G90" s="356"/>
      <c r="H90" s="448"/>
      <c r="I90" s="448"/>
      <c r="J90" s="356" t="s">
        <v>803</v>
      </c>
      <c r="K90" s="1" t="s">
        <v>804</v>
      </c>
      <c r="M90" s="356"/>
      <c r="O90" s="448" t="s">
        <v>803</v>
      </c>
      <c r="P90" s="448" t="s">
        <v>25</v>
      </c>
      <c r="R90" s="12" t="s">
        <v>803</v>
      </c>
      <c r="S90" s="12" t="s">
        <v>25</v>
      </c>
    </row>
    <row r="91" spans="2:19" x14ac:dyDescent="0.3">
      <c r="B91" s="9"/>
      <c r="G91" s="356"/>
      <c r="H91" s="356"/>
      <c r="I91" s="455"/>
      <c r="J91" s="356" t="s">
        <v>942</v>
      </c>
      <c r="K91" s="1">
        <v>-0.91</v>
      </c>
      <c r="M91" s="356"/>
      <c r="O91" s="356" t="s">
        <v>805</v>
      </c>
      <c r="P91" s="455">
        <v>139.91</v>
      </c>
      <c r="R91" s="12" t="s">
        <v>942</v>
      </c>
      <c r="S91" s="12">
        <v>141.79</v>
      </c>
    </row>
    <row r="92" spans="2:19" x14ac:dyDescent="0.3">
      <c r="G92" s="356"/>
      <c r="H92" s="356"/>
      <c r="I92" s="455"/>
      <c r="J92" s="356" t="s">
        <v>943</v>
      </c>
      <c r="K92" s="1">
        <v>-1.35</v>
      </c>
      <c r="M92" s="356"/>
      <c r="O92" s="356" t="s">
        <v>806</v>
      </c>
      <c r="P92" s="455">
        <v>127.09</v>
      </c>
      <c r="R92" s="12" t="s">
        <v>943</v>
      </c>
      <c r="S92" s="12">
        <v>128.47999999999999</v>
      </c>
    </row>
    <row r="93" spans="2:19" x14ac:dyDescent="0.3">
      <c r="G93" s="356"/>
      <c r="H93" s="356"/>
      <c r="I93" s="455"/>
      <c r="J93" s="356" t="s">
        <v>944</v>
      </c>
      <c r="K93" s="1">
        <v>-0.53</v>
      </c>
      <c r="M93" s="356"/>
      <c r="O93" s="356" t="s">
        <v>807</v>
      </c>
      <c r="P93" s="455">
        <v>112.8</v>
      </c>
      <c r="R93" s="12" t="s">
        <v>944</v>
      </c>
      <c r="S93" s="12">
        <v>115.14</v>
      </c>
    </row>
    <row r="94" spans="2:19" x14ac:dyDescent="0.3">
      <c r="G94" s="356"/>
      <c r="H94" s="356"/>
      <c r="I94" s="455"/>
      <c r="J94" s="356" t="s">
        <v>945</v>
      </c>
      <c r="K94" s="1">
        <v>-0.86</v>
      </c>
      <c r="M94" s="356"/>
      <c r="O94" s="356" t="s">
        <v>808</v>
      </c>
      <c r="P94" s="455">
        <v>118.61</v>
      </c>
      <c r="R94" s="12" t="s">
        <v>945</v>
      </c>
      <c r="S94" s="12">
        <v>122.44</v>
      </c>
    </row>
    <row r="95" spans="2:19" x14ac:dyDescent="0.3">
      <c r="G95" s="356"/>
      <c r="H95" s="356"/>
      <c r="I95" s="455"/>
      <c r="J95" s="356" t="s">
        <v>946</v>
      </c>
      <c r="K95" s="1">
        <v>-0.89</v>
      </c>
      <c r="M95" s="356"/>
      <c r="O95" s="356" t="s">
        <v>809</v>
      </c>
      <c r="P95" s="455">
        <v>146.09</v>
      </c>
      <c r="R95" s="12" t="s">
        <v>946</v>
      </c>
      <c r="S95" s="12">
        <v>152.78</v>
      </c>
    </row>
    <row r="96" spans="2:19" x14ac:dyDescent="0.3">
      <c r="G96" s="356"/>
      <c r="H96" s="356"/>
      <c r="I96" s="455"/>
      <c r="J96" s="356" t="s">
        <v>947</v>
      </c>
      <c r="K96" s="1">
        <v>-1.06</v>
      </c>
      <c r="M96" s="356"/>
      <c r="O96" s="356" t="s">
        <v>810</v>
      </c>
      <c r="P96" s="455">
        <v>94.04</v>
      </c>
      <c r="R96" s="12" t="s">
        <v>947</v>
      </c>
      <c r="S96" s="12">
        <v>99.15</v>
      </c>
    </row>
    <row r="97" spans="2:19" x14ac:dyDescent="0.3">
      <c r="G97" s="356"/>
      <c r="H97" s="356"/>
      <c r="I97" s="455"/>
      <c r="J97" s="356" t="s">
        <v>948</v>
      </c>
      <c r="K97" s="1">
        <v>-0.89</v>
      </c>
      <c r="M97" s="356"/>
      <c r="O97" s="356" t="s">
        <v>811</v>
      </c>
      <c r="P97" s="455">
        <v>93.88</v>
      </c>
      <c r="R97" s="12" t="s">
        <v>948</v>
      </c>
      <c r="S97" s="12">
        <v>98.65</v>
      </c>
    </row>
    <row r="98" spans="2:19" x14ac:dyDescent="0.3">
      <c r="G98" s="356"/>
      <c r="H98" s="356"/>
      <c r="I98" s="455"/>
      <c r="J98" s="356" t="s">
        <v>949</v>
      </c>
      <c r="K98" s="1">
        <v>3.05</v>
      </c>
      <c r="M98" s="356"/>
      <c r="O98" s="356" t="s">
        <v>812</v>
      </c>
      <c r="P98" s="455">
        <v>61.06</v>
      </c>
      <c r="R98" s="12" t="s">
        <v>949</v>
      </c>
      <c r="S98" s="12">
        <v>62.62</v>
      </c>
    </row>
    <row r="99" spans="2:19" x14ac:dyDescent="0.3">
      <c r="G99" s="356"/>
      <c r="H99" s="356"/>
      <c r="I99" s="455"/>
      <c r="J99" s="356" t="s">
        <v>950</v>
      </c>
      <c r="K99" s="1">
        <v>-1.76</v>
      </c>
      <c r="M99" s="356"/>
      <c r="O99" s="356" t="s">
        <v>813</v>
      </c>
      <c r="P99" s="455">
        <v>119.7</v>
      </c>
      <c r="R99" s="12" t="s">
        <v>950</v>
      </c>
      <c r="S99" s="12">
        <v>122.91</v>
      </c>
    </row>
    <row r="100" spans="2:19" x14ac:dyDescent="0.3">
      <c r="G100" s="356"/>
      <c r="H100" s="356"/>
      <c r="I100" s="455"/>
      <c r="J100" s="356" t="s">
        <v>951</v>
      </c>
      <c r="K100" s="1">
        <v>-4.33</v>
      </c>
      <c r="M100" s="356"/>
      <c r="O100" s="356" t="s">
        <v>814</v>
      </c>
      <c r="P100" s="455">
        <v>126.65</v>
      </c>
      <c r="R100" s="12" t="s">
        <v>951</v>
      </c>
      <c r="S100" s="12">
        <v>130.99</v>
      </c>
    </row>
    <row r="101" spans="2:19" x14ac:dyDescent="0.3">
      <c r="G101" s="356"/>
      <c r="H101" s="356"/>
      <c r="I101" s="455"/>
      <c r="J101" s="356" t="s">
        <v>952</v>
      </c>
      <c r="K101" s="1">
        <v>-5</v>
      </c>
      <c r="M101" s="356"/>
      <c r="O101" s="356" t="s">
        <v>815</v>
      </c>
      <c r="P101" s="455">
        <v>134.46</v>
      </c>
      <c r="R101" s="12" t="s">
        <v>952</v>
      </c>
      <c r="S101" s="12">
        <v>142.16</v>
      </c>
    </row>
    <row r="102" spans="2:19" x14ac:dyDescent="0.3">
      <c r="G102" s="356"/>
      <c r="H102" s="356"/>
      <c r="I102" s="455"/>
      <c r="J102" s="356" t="s">
        <v>953</v>
      </c>
      <c r="K102" s="1">
        <v>-3.96</v>
      </c>
      <c r="M102" s="356"/>
      <c r="O102" s="356" t="s">
        <v>816</v>
      </c>
      <c r="P102" s="455">
        <v>158.94999999999999</v>
      </c>
      <c r="R102" s="12" t="s">
        <v>953</v>
      </c>
      <c r="S102" s="12">
        <v>164.34</v>
      </c>
    </row>
    <row r="103" spans="2:19" x14ac:dyDescent="0.3">
      <c r="G103" s="356"/>
      <c r="H103" s="356"/>
      <c r="I103" s="455"/>
      <c r="J103" s="356" t="s">
        <v>954</v>
      </c>
      <c r="K103" s="1">
        <v>-4.3600000000000003</v>
      </c>
      <c r="M103" s="356"/>
      <c r="O103" s="356" t="s">
        <v>817</v>
      </c>
      <c r="P103" s="455">
        <v>128.41</v>
      </c>
      <c r="R103" s="12" t="s">
        <v>954</v>
      </c>
      <c r="S103" s="12">
        <v>134.47999999999999</v>
      </c>
    </row>
    <row r="104" spans="2:19" x14ac:dyDescent="0.3">
      <c r="G104" s="356"/>
      <c r="H104" s="356"/>
      <c r="I104" s="455"/>
      <c r="J104" s="356" t="s">
        <v>955</v>
      </c>
      <c r="K104" s="1">
        <v>-3.52</v>
      </c>
      <c r="M104" s="356"/>
      <c r="O104" s="356" t="s">
        <v>818</v>
      </c>
      <c r="P104" s="455">
        <v>124.89</v>
      </c>
      <c r="R104" s="12" t="s">
        <v>955</v>
      </c>
      <c r="S104" s="12">
        <v>130.15</v>
      </c>
    </row>
    <row r="105" spans="2:19" x14ac:dyDescent="0.3">
      <c r="B105" s="60" t="s">
        <v>1050</v>
      </c>
      <c r="G105" s="356"/>
      <c r="H105" s="356"/>
      <c r="I105" s="455"/>
      <c r="J105" s="356" t="s">
        <v>956</v>
      </c>
      <c r="K105" s="1">
        <v>-1.72</v>
      </c>
      <c r="M105" s="356"/>
      <c r="O105" s="356" t="s">
        <v>819</v>
      </c>
      <c r="P105" s="455">
        <v>118.54</v>
      </c>
      <c r="R105" s="12" t="s">
        <v>956</v>
      </c>
      <c r="S105" s="12">
        <v>122.26</v>
      </c>
    </row>
    <row r="106" spans="2:19" x14ac:dyDescent="0.3">
      <c r="B106" s="9" t="s">
        <v>6</v>
      </c>
      <c r="G106" s="356"/>
      <c r="H106" s="356"/>
      <c r="I106" s="455"/>
      <c r="J106" s="356" t="s">
        <v>957</v>
      </c>
      <c r="K106" s="1">
        <v>-4.62</v>
      </c>
      <c r="M106" s="356"/>
      <c r="O106" s="356" t="s">
        <v>820</v>
      </c>
      <c r="P106" s="455">
        <v>144.4</v>
      </c>
      <c r="R106" s="12" t="s">
        <v>957</v>
      </c>
      <c r="S106" s="12">
        <v>150.79</v>
      </c>
    </row>
    <row r="107" spans="2:19" x14ac:dyDescent="0.3">
      <c r="G107" s="356"/>
      <c r="H107" s="356"/>
      <c r="I107" s="455"/>
      <c r="J107" s="356" t="s">
        <v>958</v>
      </c>
      <c r="K107" s="1">
        <v>-5.23</v>
      </c>
      <c r="M107" s="356"/>
      <c r="O107" s="356" t="s">
        <v>821</v>
      </c>
      <c r="P107" s="455">
        <v>138.86000000000001</v>
      </c>
      <c r="R107" s="12" t="s">
        <v>958</v>
      </c>
      <c r="S107" s="12">
        <v>145.44999999999999</v>
      </c>
    </row>
    <row r="108" spans="2:19" x14ac:dyDescent="0.3">
      <c r="B108" s="12" t="s">
        <v>1020</v>
      </c>
      <c r="G108" s="356"/>
      <c r="H108" s="356"/>
      <c r="I108" s="455"/>
      <c r="J108" s="356" t="s">
        <v>959</v>
      </c>
      <c r="K108" s="1">
        <v>-7.27</v>
      </c>
      <c r="M108" s="356"/>
      <c r="O108" s="356" t="s">
        <v>822</v>
      </c>
      <c r="P108" s="455">
        <v>181.24</v>
      </c>
      <c r="R108" s="12" t="s">
        <v>959</v>
      </c>
      <c r="S108" s="12">
        <v>189.68</v>
      </c>
    </row>
    <row r="109" spans="2:19" x14ac:dyDescent="0.3">
      <c r="G109" s="356"/>
      <c r="H109" s="356"/>
      <c r="I109" s="455"/>
      <c r="J109" s="356" t="s">
        <v>960</v>
      </c>
      <c r="K109" s="1">
        <v>-4.21</v>
      </c>
      <c r="M109" s="356"/>
      <c r="O109" s="356" t="s">
        <v>823</v>
      </c>
      <c r="P109" s="455">
        <v>140.68</v>
      </c>
      <c r="R109" s="12" t="s">
        <v>960</v>
      </c>
      <c r="S109" s="12">
        <v>145.49</v>
      </c>
    </row>
    <row r="110" spans="2:19" x14ac:dyDescent="0.3">
      <c r="G110" s="356"/>
      <c r="H110" s="356"/>
      <c r="I110" s="455"/>
      <c r="J110" s="356" t="s">
        <v>961</v>
      </c>
      <c r="K110" s="1">
        <v>-3.92</v>
      </c>
      <c r="M110" s="356"/>
      <c r="O110" s="356" t="s">
        <v>824</v>
      </c>
      <c r="P110" s="455">
        <v>162.65</v>
      </c>
      <c r="R110" s="12" t="s">
        <v>961</v>
      </c>
      <c r="S110" s="12">
        <v>169.66</v>
      </c>
    </row>
    <row r="111" spans="2:19" x14ac:dyDescent="0.3">
      <c r="G111" s="356"/>
      <c r="H111" s="356"/>
      <c r="I111" s="455"/>
      <c r="J111" s="356" t="s">
        <v>962</v>
      </c>
      <c r="K111" s="1">
        <v>-1.75</v>
      </c>
      <c r="M111" s="356"/>
      <c r="O111" s="356" t="s">
        <v>825</v>
      </c>
      <c r="P111" s="455">
        <v>122.28</v>
      </c>
      <c r="R111" s="12" t="s">
        <v>962</v>
      </c>
      <c r="S111" s="12">
        <v>127.29</v>
      </c>
    </row>
    <row r="112" spans="2:19" x14ac:dyDescent="0.3">
      <c r="G112" s="356"/>
      <c r="H112" s="356"/>
      <c r="I112" s="455"/>
      <c r="J112" s="356" t="s">
        <v>963</v>
      </c>
      <c r="K112" s="1">
        <v>-5.35</v>
      </c>
      <c r="M112" s="356"/>
      <c r="O112" s="356" t="s">
        <v>826</v>
      </c>
      <c r="P112" s="455">
        <v>160.16999999999999</v>
      </c>
      <c r="R112" s="12" t="s">
        <v>963</v>
      </c>
      <c r="S112" s="12">
        <v>169.45</v>
      </c>
    </row>
    <row r="113" spans="2:19" x14ac:dyDescent="0.3">
      <c r="G113" s="356"/>
      <c r="H113" s="356"/>
      <c r="I113" s="455"/>
      <c r="J113" s="356" t="s">
        <v>964</v>
      </c>
      <c r="K113" s="1">
        <v>-4.3099999999999996</v>
      </c>
      <c r="M113" s="356"/>
      <c r="O113" s="356" t="s">
        <v>827</v>
      </c>
      <c r="P113" s="455">
        <v>119.72</v>
      </c>
      <c r="R113" s="12" t="s">
        <v>964</v>
      </c>
      <c r="S113" s="12">
        <v>124.31</v>
      </c>
    </row>
    <row r="114" spans="2:19" x14ac:dyDescent="0.3">
      <c r="G114" s="356"/>
      <c r="H114" s="356"/>
      <c r="I114" s="455"/>
      <c r="J114" s="356" t="s">
        <v>965</v>
      </c>
      <c r="K114" s="1">
        <v>-3.07</v>
      </c>
      <c r="M114" s="356"/>
      <c r="O114" s="356" t="s">
        <v>828</v>
      </c>
      <c r="P114" s="455">
        <v>139.19999999999999</v>
      </c>
      <c r="R114" s="12" t="s">
        <v>965</v>
      </c>
      <c r="S114" s="12">
        <v>142.57</v>
      </c>
    </row>
    <row r="115" spans="2:19" x14ac:dyDescent="0.3">
      <c r="G115" s="356"/>
      <c r="H115" s="356"/>
      <c r="I115" s="455"/>
      <c r="J115" s="356" t="s">
        <v>966</v>
      </c>
      <c r="K115" s="1">
        <v>-5.92</v>
      </c>
      <c r="M115" s="356"/>
      <c r="O115" s="356" t="s">
        <v>829</v>
      </c>
      <c r="P115" s="455">
        <v>154.63</v>
      </c>
      <c r="R115" s="12" t="s">
        <v>966</v>
      </c>
      <c r="S115" s="12">
        <v>160.47999999999999</v>
      </c>
    </row>
    <row r="116" spans="2:19" x14ac:dyDescent="0.3">
      <c r="G116" s="356"/>
      <c r="H116" s="356"/>
      <c r="I116" s="455"/>
      <c r="J116" s="356" t="s">
        <v>967</v>
      </c>
      <c r="K116" s="1">
        <v>-4.01</v>
      </c>
      <c r="M116" s="356"/>
      <c r="O116" s="356" t="s">
        <v>830</v>
      </c>
      <c r="P116" s="455">
        <v>147.18</v>
      </c>
      <c r="R116" s="12" t="s">
        <v>967</v>
      </c>
      <c r="S116" s="12">
        <v>152.99</v>
      </c>
    </row>
    <row r="117" spans="2:19" x14ac:dyDescent="0.3">
      <c r="G117" s="356"/>
      <c r="H117" s="356"/>
      <c r="I117" s="455"/>
      <c r="J117" s="356" t="s">
        <v>968</v>
      </c>
      <c r="K117" s="1">
        <v>-2.08</v>
      </c>
      <c r="M117" s="356"/>
      <c r="O117" s="356" t="s">
        <v>831</v>
      </c>
      <c r="P117" s="455">
        <v>127.34</v>
      </c>
      <c r="R117" s="12" t="s">
        <v>968</v>
      </c>
      <c r="S117" s="12">
        <v>131.79</v>
      </c>
    </row>
    <row r="118" spans="2:19" x14ac:dyDescent="0.3">
      <c r="G118" s="356"/>
      <c r="H118" s="356"/>
      <c r="I118" s="455"/>
      <c r="J118" s="356" t="s">
        <v>969</v>
      </c>
      <c r="K118" s="1">
        <v>-5.87</v>
      </c>
      <c r="M118" s="356"/>
      <c r="O118" s="356" t="s">
        <v>832</v>
      </c>
      <c r="P118" s="455">
        <v>160.12</v>
      </c>
      <c r="R118" s="12" t="s">
        <v>969</v>
      </c>
      <c r="S118" s="12">
        <v>166.71</v>
      </c>
    </row>
    <row r="119" spans="2:19" x14ac:dyDescent="0.3">
      <c r="G119" s="356"/>
      <c r="H119" s="356"/>
      <c r="I119" s="455"/>
      <c r="J119" s="356" t="s">
        <v>970</v>
      </c>
      <c r="K119" s="1">
        <v>-5.64</v>
      </c>
      <c r="M119" s="356"/>
      <c r="O119" s="356" t="s">
        <v>833</v>
      </c>
      <c r="P119" s="455">
        <v>136.43</v>
      </c>
      <c r="R119" s="12" t="s">
        <v>970</v>
      </c>
      <c r="S119" s="12">
        <v>142.65</v>
      </c>
    </row>
    <row r="120" spans="2:19" x14ac:dyDescent="0.3">
      <c r="G120" s="356"/>
      <c r="H120" s="356"/>
      <c r="I120" s="455"/>
      <c r="J120" s="356" t="s">
        <v>971</v>
      </c>
      <c r="K120" s="1">
        <v>-3.96</v>
      </c>
      <c r="M120" s="356"/>
      <c r="O120" s="356" t="s">
        <v>834</v>
      </c>
      <c r="P120" s="455">
        <v>152.19999999999999</v>
      </c>
      <c r="R120" s="12" t="s">
        <v>971</v>
      </c>
      <c r="S120" s="12">
        <v>160.91999999999999</v>
      </c>
    </row>
    <row r="121" spans="2:19" x14ac:dyDescent="0.3">
      <c r="G121" s="356"/>
      <c r="H121" s="356"/>
      <c r="I121" s="455"/>
      <c r="J121" s="356" t="s">
        <v>972</v>
      </c>
      <c r="K121" s="1">
        <v>-2.36</v>
      </c>
      <c r="M121" s="356"/>
      <c r="O121" s="356" t="s">
        <v>835</v>
      </c>
      <c r="P121" s="455">
        <v>141.06</v>
      </c>
      <c r="R121" s="12" t="s">
        <v>972</v>
      </c>
      <c r="S121" s="12">
        <v>141.54</v>
      </c>
    </row>
    <row r="122" spans="2:19" x14ac:dyDescent="0.3">
      <c r="G122" s="356"/>
      <c r="H122" s="356"/>
      <c r="I122" s="455"/>
      <c r="J122" s="356" t="s">
        <v>973</v>
      </c>
      <c r="K122" s="1">
        <v>2.15</v>
      </c>
      <c r="M122" s="356"/>
      <c r="O122" s="356" t="s">
        <v>836</v>
      </c>
      <c r="P122" s="455">
        <v>90.93</v>
      </c>
      <c r="R122" s="12" t="s">
        <v>973</v>
      </c>
      <c r="S122" s="12">
        <v>93.97</v>
      </c>
    </row>
    <row r="123" spans="2:19" x14ac:dyDescent="0.3">
      <c r="G123" s="356"/>
      <c r="H123" s="356"/>
      <c r="I123" s="455"/>
      <c r="J123" s="356" t="s">
        <v>974</v>
      </c>
      <c r="K123" s="1">
        <v>-1.68</v>
      </c>
      <c r="M123" s="356"/>
      <c r="O123" s="356" t="s">
        <v>837</v>
      </c>
      <c r="P123" s="455">
        <v>112.84</v>
      </c>
      <c r="R123" s="12" t="s">
        <v>974</v>
      </c>
      <c r="S123" s="12">
        <v>117.83</v>
      </c>
    </row>
    <row r="124" spans="2:19" x14ac:dyDescent="0.3">
      <c r="G124" s="356"/>
      <c r="H124" s="356"/>
      <c r="I124" s="455"/>
      <c r="J124" s="356" t="s">
        <v>975</v>
      </c>
      <c r="K124" s="1">
        <v>0.86</v>
      </c>
      <c r="M124" s="356"/>
      <c r="O124" s="356" t="s">
        <v>838</v>
      </c>
      <c r="P124" s="455">
        <v>99.37</v>
      </c>
      <c r="R124" s="12" t="s">
        <v>975</v>
      </c>
      <c r="S124" s="12">
        <v>101.53</v>
      </c>
    </row>
    <row r="125" spans="2:19" x14ac:dyDescent="0.3">
      <c r="G125" s="356"/>
      <c r="H125" s="356"/>
      <c r="I125" s="455"/>
      <c r="J125" s="356" t="s">
        <v>976</v>
      </c>
      <c r="K125" s="1">
        <v>-3.66</v>
      </c>
      <c r="M125" s="356"/>
      <c r="O125" s="356" t="s">
        <v>839</v>
      </c>
      <c r="P125" s="455">
        <v>108.24</v>
      </c>
      <c r="R125" s="12" t="s">
        <v>976</v>
      </c>
      <c r="S125" s="12">
        <v>114.19</v>
      </c>
    </row>
    <row r="126" spans="2:19" x14ac:dyDescent="0.3">
      <c r="G126" s="356"/>
      <c r="H126" s="356"/>
      <c r="I126" s="455"/>
      <c r="J126" s="356" t="s">
        <v>977</v>
      </c>
      <c r="K126" s="1">
        <v>-0.39</v>
      </c>
      <c r="M126" s="356"/>
      <c r="O126" s="356" t="s">
        <v>840</v>
      </c>
      <c r="P126" s="455">
        <v>108.84</v>
      </c>
      <c r="R126" s="12" t="s">
        <v>977</v>
      </c>
      <c r="S126" s="12">
        <v>113.3</v>
      </c>
    </row>
    <row r="127" spans="2:19" x14ac:dyDescent="0.3">
      <c r="G127" s="356"/>
      <c r="H127" s="356"/>
      <c r="I127" s="455"/>
      <c r="J127" s="356" t="s">
        <v>978</v>
      </c>
      <c r="K127" s="1">
        <v>-3.01</v>
      </c>
      <c r="M127" s="356"/>
      <c r="O127" s="356" t="s">
        <v>841</v>
      </c>
      <c r="P127" s="455">
        <v>109.78</v>
      </c>
      <c r="R127" s="12" t="s">
        <v>978</v>
      </c>
      <c r="S127" s="12">
        <v>114.65</v>
      </c>
    </row>
    <row r="128" spans="2:19" x14ac:dyDescent="0.3">
      <c r="B128" s="60" t="s">
        <v>1050</v>
      </c>
      <c r="G128" s="356"/>
      <c r="H128" s="356"/>
      <c r="I128" s="455"/>
      <c r="J128" s="356" t="s">
        <v>979</v>
      </c>
      <c r="K128" s="1">
        <v>-3.69</v>
      </c>
      <c r="M128" s="356"/>
      <c r="O128" s="356" t="s">
        <v>842</v>
      </c>
      <c r="P128" s="455">
        <v>142.69999999999999</v>
      </c>
      <c r="R128" s="12" t="s">
        <v>979</v>
      </c>
      <c r="S128" s="12">
        <v>146.36000000000001</v>
      </c>
    </row>
    <row r="129" spans="2:19" x14ac:dyDescent="0.3">
      <c r="B129" s="9" t="s">
        <v>6</v>
      </c>
      <c r="C129" s="356"/>
      <c r="G129" s="356"/>
      <c r="H129" s="356"/>
      <c r="I129" s="455"/>
      <c r="J129" s="356" t="s">
        <v>980</v>
      </c>
      <c r="K129" s="1">
        <v>-3.33</v>
      </c>
      <c r="M129" s="356"/>
      <c r="O129" s="356" t="s">
        <v>843</v>
      </c>
      <c r="P129" s="455">
        <v>141.79</v>
      </c>
      <c r="R129" s="12" t="s">
        <v>980</v>
      </c>
      <c r="S129" s="12">
        <v>148.1</v>
      </c>
    </row>
    <row r="130" spans="2:19" x14ac:dyDescent="0.3">
      <c r="C130" s="356"/>
      <c r="G130" s="356"/>
      <c r="H130" s="356"/>
      <c r="I130" s="455"/>
      <c r="J130" s="356" t="s">
        <v>981</v>
      </c>
      <c r="K130" s="1">
        <v>7.07</v>
      </c>
      <c r="M130" s="356"/>
      <c r="O130" s="356" t="s">
        <v>844</v>
      </c>
      <c r="P130" s="455">
        <v>51.93</v>
      </c>
      <c r="R130" s="12" t="s">
        <v>981</v>
      </c>
      <c r="S130" s="12">
        <v>54.17</v>
      </c>
    </row>
    <row r="131" spans="2:19" x14ac:dyDescent="0.3">
      <c r="C131" s="356"/>
      <c r="G131" s="356"/>
      <c r="H131" s="356"/>
      <c r="I131" s="455"/>
      <c r="J131" s="356" t="s">
        <v>982</v>
      </c>
      <c r="K131" s="1">
        <v>-2.4300000000000002</v>
      </c>
      <c r="M131" s="356"/>
      <c r="O131" s="356" t="s">
        <v>845</v>
      </c>
      <c r="P131" s="455">
        <v>127.97</v>
      </c>
      <c r="R131" s="12" t="s">
        <v>982</v>
      </c>
      <c r="S131" s="12">
        <v>133.16</v>
      </c>
    </row>
    <row r="132" spans="2:19" x14ac:dyDescent="0.3">
      <c r="B132" s="356"/>
      <c r="C132" s="356"/>
      <c r="G132" s="356"/>
      <c r="H132" s="356"/>
      <c r="I132" s="455"/>
      <c r="J132" s="356" t="s">
        <v>983</v>
      </c>
      <c r="K132" s="1">
        <v>-3.06</v>
      </c>
      <c r="M132" s="356"/>
      <c r="O132" s="356" t="s">
        <v>846</v>
      </c>
      <c r="P132" s="455">
        <v>156.44999999999999</v>
      </c>
      <c r="R132" s="12" t="s">
        <v>983</v>
      </c>
      <c r="S132" s="12">
        <v>163.24</v>
      </c>
    </row>
    <row r="133" spans="2:19" x14ac:dyDescent="0.3">
      <c r="B133" s="356"/>
      <c r="C133" s="356"/>
      <c r="G133" s="356"/>
      <c r="H133" s="356"/>
      <c r="I133" s="455"/>
      <c r="J133" s="356" t="s">
        <v>581</v>
      </c>
      <c r="K133" s="1">
        <v>-6.23</v>
      </c>
      <c r="M133" s="356"/>
      <c r="O133" s="356" t="s">
        <v>847</v>
      </c>
      <c r="P133" s="455">
        <v>140.88999999999999</v>
      </c>
      <c r="R133" s="12" t="s">
        <v>581</v>
      </c>
      <c r="S133" s="12">
        <v>145.38</v>
      </c>
    </row>
    <row r="134" spans="2:19" x14ac:dyDescent="0.3">
      <c r="B134" s="356"/>
      <c r="C134" s="356"/>
      <c r="G134" s="356"/>
      <c r="H134" s="356"/>
      <c r="I134" s="455"/>
      <c r="J134" s="356" t="s">
        <v>984</v>
      </c>
      <c r="K134" s="1">
        <v>-3.76</v>
      </c>
      <c r="M134" s="356"/>
      <c r="O134" s="356" t="s">
        <v>848</v>
      </c>
      <c r="P134" s="455">
        <v>145.47999999999999</v>
      </c>
      <c r="R134" s="12" t="s">
        <v>984</v>
      </c>
      <c r="S134" s="12">
        <v>151.33000000000001</v>
      </c>
    </row>
    <row r="135" spans="2:19" x14ac:dyDescent="0.3">
      <c r="B135" s="356"/>
      <c r="C135" s="356"/>
      <c r="G135" s="356"/>
      <c r="H135" s="356"/>
      <c r="I135" s="455"/>
      <c r="J135" s="356" t="s">
        <v>985</v>
      </c>
      <c r="K135" s="1">
        <v>-4.3600000000000003</v>
      </c>
      <c r="M135" s="356"/>
      <c r="O135" s="356" t="s">
        <v>849</v>
      </c>
      <c r="P135" s="455">
        <v>143.63</v>
      </c>
      <c r="R135" s="12" t="s">
        <v>985</v>
      </c>
      <c r="S135" s="12">
        <v>149.04</v>
      </c>
    </row>
    <row r="136" spans="2:19" x14ac:dyDescent="0.3">
      <c r="B136" s="356"/>
      <c r="C136" s="356"/>
      <c r="G136" s="356"/>
      <c r="H136" s="356"/>
      <c r="I136" s="455"/>
      <c r="J136" s="356" t="s">
        <v>986</v>
      </c>
      <c r="K136" s="1">
        <v>-5.76</v>
      </c>
      <c r="M136" s="356"/>
      <c r="O136" s="356" t="s">
        <v>850</v>
      </c>
      <c r="P136" s="455">
        <v>157.6</v>
      </c>
      <c r="R136" s="12" t="s">
        <v>986</v>
      </c>
      <c r="S136" s="12">
        <v>163.47</v>
      </c>
    </row>
    <row r="137" spans="2:19" x14ac:dyDescent="0.3">
      <c r="B137" s="356"/>
      <c r="C137" s="356"/>
      <c r="G137" s="356"/>
      <c r="H137" s="356"/>
      <c r="I137" s="455"/>
      <c r="J137" s="356" t="s">
        <v>987</v>
      </c>
      <c r="K137" s="1">
        <v>-4.25</v>
      </c>
      <c r="M137" s="356"/>
      <c r="O137" s="356" t="s">
        <v>851</v>
      </c>
      <c r="P137" s="455">
        <v>149.57</v>
      </c>
      <c r="R137" s="12" t="s">
        <v>987</v>
      </c>
      <c r="S137" s="12">
        <v>156.88</v>
      </c>
    </row>
    <row r="138" spans="2:19" x14ac:dyDescent="0.3">
      <c r="B138" s="356"/>
      <c r="C138" s="356"/>
      <c r="G138" s="356"/>
      <c r="H138" s="356"/>
      <c r="I138" s="455"/>
      <c r="J138" s="356" t="s">
        <v>988</v>
      </c>
      <c r="K138" s="1">
        <v>-4.49</v>
      </c>
      <c r="M138" s="356"/>
      <c r="O138" s="356" t="s">
        <v>852</v>
      </c>
      <c r="P138" s="455">
        <v>131.66</v>
      </c>
      <c r="R138" s="12" t="s">
        <v>988</v>
      </c>
      <c r="S138" s="12">
        <v>137.03</v>
      </c>
    </row>
    <row r="139" spans="2:19" x14ac:dyDescent="0.3">
      <c r="B139" s="356"/>
      <c r="C139" s="356"/>
      <c r="G139" s="356"/>
      <c r="H139" s="356"/>
      <c r="I139" s="455"/>
      <c r="J139" s="356" t="s">
        <v>989</v>
      </c>
      <c r="K139" s="1">
        <v>-3.82</v>
      </c>
      <c r="M139" s="356"/>
      <c r="O139" s="356" t="s">
        <v>853</v>
      </c>
      <c r="P139" s="455">
        <v>138.15</v>
      </c>
      <c r="R139" s="12" t="s">
        <v>989</v>
      </c>
      <c r="S139" s="12">
        <v>143.44999999999999</v>
      </c>
    </row>
    <row r="140" spans="2:19" x14ac:dyDescent="0.3">
      <c r="B140" s="356"/>
      <c r="C140" s="356"/>
      <c r="G140" s="356"/>
      <c r="H140" s="356"/>
      <c r="I140" s="455"/>
      <c r="J140" s="356" t="s">
        <v>990</v>
      </c>
      <c r="K140" s="1">
        <v>-4.63</v>
      </c>
      <c r="M140" s="356"/>
      <c r="O140" s="356" t="s">
        <v>854</v>
      </c>
      <c r="P140" s="455">
        <v>143.11000000000001</v>
      </c>
      <c r="R140" s="12" t="s">
        <v>990</v>
      </c>
      <c r="S140" s="12">
        <v>148.05000000000001</v>
      </c>
    </row>
    <row r="141" spans="2:19" x14ac:dyDescent="0.3">
      <c r="B141" s="356"/>
      <c r="C141" s="356"/>
      <c r="G141" s="356"/>
      <c r="H141" s="356"/>
      <c r="I141" s="455"/>
      <c r="J141" s="356" t="s">
        <v>991</v>
      </c>
      <c r="K141" s="1">
        <v>-1.93</v>
      </c>
      <c r="M141" s="356"/>
      <c r="O141" s="356" t="s">
        <v>855</v>
      </c>
      <c r="P141" s="455">
        <v>113.32</v>
      </c>
      <c r="R141" s="12" t="s">
        <v>991</v>
      </c>
      <c r="S141" s="12">
        <v>117.39</v>
      </c>
    </row>
    <row r="142" spans="2:19" x14ac:dyDescent="0.3">
      <c r="B142" s="356"/>
      <c r="C142" s="356"/>
      <c r="G142" s="356"/>
      <c r="H142" s="356"/>
      <c r="I142" s="455"/>
      <c r="J142" s="356" t="s">
        <v>992</v>
      </c>
      <c r="K142" s="1">
        <v>-2.95</v>
      </c>
      <c r="M142" s="356"/>
      <c r="O142" s="356" t="s">
        <v>856</v>
      </c>
      <c r="P142" s="455">
        <v>120.57</v>
      </c>
      <c r="R142" s="12" t="s">
        <v>992</v>
      </c>
      <c r="S142" s="12">
        <v>126.8</v>
      </c>
    </row>
    <row r="143" spans="2:19" x14ac:dyDescent="0.3">
      <c r="B143" s="356"/>
      <c r="C143" s="356"/>
      <c r="G143" s="356"/>
      <c r="H143" s="356"/>
      <c r="I143" s="455"/>
      <c r="J143" s="356" t="s">
        <v>993</v>
      </c>
      <c r="K143" s="1">
        <v>-5.25</v>
      </c>
      <c r="M143" s="356"/>
      <c r="O143" s="356" t="s">
        <v>857</v>
      </c>
      <c r="P143" s="455">
        <v>148</v>
      </c>
      <c r="R143" s="12" t="s">
        <v>993</v>
      </c>
      <c r="S143" s="12">
        <v>153.43</v>
      </c>
    </row>
    <row r="144" spans="2:19" x14ac:dyDescent="0.3">
      <c r="B144" s="356"/>
      <c r="C144" s="356"/>
      <c r="G144" s="356"/>
      <c r="H144" s="356"/>
      <c r="I144" s="455"/>
      <c r="J144" s="356" t="s">
        <v>994</v>
      </c>
      <c r="K144" s="1">
        <v>-2.23</v>
      </c>
      <c r="M144" s="356"/>
      <c r="O144" s="356" t="s">
        <v>858</v>
      </c>
      <c r="P144" s="455">
        <v>98.3</v>
      </c>
      <c r="R144" s="12" t="s">
        <v>994</v>
      </c>
      <c r="S144" s="12">
        <v>102.91</v>
      </c>
    </row>
    <row r="145" spans="2:19" x14ac:dyDescent="0.3">
      <c r="B145" s="356"/>
      <c r="C145" s="356"/>
      <c r="G145" s="356"/>
      <c r="H145" s="356"/>
      <c r="I145" s="455"/>
      <c r="J145" s="356" t="s">
        <v>995</v>
      </c>
      <c r="K145" s="1">
        <v>-1.92</v>
      </c>
      <c r="M145" s="356"/>
      <c r="O145" s="356" t="s">
        <v>859</v>
      </c>
      <c r="P145" s="455">
        <v>92.35</v>
      </c>
      <c r="R145" s="12" t="s">
        <v>995</v>
      </c>
      <c r="S145" s="12">
        <v>95.47</v>
      </c>
    </row>
    <row r="146" spans="2:19" x14ac:dyDescent="0.3">
      <c r="B146" s="356"/>
      <c r="C146" s="356"/>
      <c r="G146" s="356"/>
      <c r="H146" s="356"/>
      <c r="I146" s="455"/>
      <c r="J146" s="356" t="s">
        <v>996</v>
      </c>
      <c r="K146" s="1">
        <v>7.61</v>
      </c>
      <c r="M146" s="356"/>
      <c r="O146" s="356" t="s">
        <v>860</v>
      </c>
      <c r="P146" s="455">
        <v>66.33</v>
      </c>
      <c r="R146" s="12" t="s">
        <v>996</v>
      </c>
      <c r="S146" s="12">
        <v>69.010000000000005</v>
      </c>
    </row>
    <row r="147" spans="2:19" x14ac:dyDescent="0.3">
      <c r="B147" s="356"/>
      <c r="C147" s="356"/>
      <c r="G147" s="356"/>
      <c r="H147" s="356"/>
      <c r="I147" s="455"/>
      <c r="J147" s="356" t="s">
        <v>997</v>
      </c>
      <c r="K147" s="1">
        <v>-2</v>
      </c>
      <c r="M147" s="356"/>
      <c r="O147" s="356" t="s">
        <v>861</v>
      </c>
      <c r="P147" s="455">
        <v>112.96</v>
      </c>
      <c r="R147" s="12" t="s">
        <v>997</v>
      </c>
      <c r="S147" s="12">
        <v>118.62</v>
      </c>
    </row>
    <row r="148" spans="2:19" x14ac:dyDescent="0.3">
      <c r="B148" s="356"/>
      <c r="C148" s="356"/>
      <c r="G148" s="356"/>
      <c r="H148" s="356"/>
      <c r="I148" s="455"/>
      <c r="J148" s="356" t="s">
        <v>998</v>
      </c>
      <c r="K148" s="1">
        <v>-0.22</v>
      </c>
      <c r="M148" s="356"/>
      <c r="O148" s="356" t="s">
        <v>862</v>
      </c>
      <c r="P148" s="455">
        <v>114.69</v>
      </c>
      <c r="R148" s="12" t="s">
        <v>998</v>
      </c>
      <c r="S148" s="12">
        <v>119.3</v>
      </c>
    </row>
    <row r="149" spans="2:19" x14ac:dyDescent="0.3">
      <c r="B149" s="449"/>
      <c r="C149" s="356"/>
      <c r="G149" s="356"/>
      <c r="H149" s="356"/>
      <c r="I149" s="455"/>
      <c r="J149" s="356" t="s">
        <v>999</v>
      </c>
      <c r="K149" s="1">
        <v>3.28</v>
      </c>
      <c r="M149" s="356"/>
      <c r="O149" s="356" t="s">
        <v>863</v>
      </c>
      <c r="P149" s="455">
        <v>78.680000000000007</v>
      </c>
      <c r="R149" s="12" t="s">
        <v>999</v>
      </c>
      <c r="S149" s="12">
        <v>81.069999999999993</v>
      </c>
    </row>
    <row r="150" spans="2:19" x14ac:dyDescent="0.3">
      <c r="B150" s="450"/>
      <c r="C150" s="356"/>
      <c r="G150" s="356"/>
      <c r="H150" s="356"/>
      <c r="I150" s="455"/>
      <c r="J150" s="356" t="s">
        <v>1000</v>
      </c>
      <c r="K150" s="1">
        <v>2.75</v>
      </c>
      <c r="M150" s="356"/>
      <c r="O150" s="356" t="s">
        <v>864</v>
      </c>
      <c r="P150" s="455">
        <v>97.81</v>
      </c>
      <c r="R150" s="12" t="s">
        <v>1000</v>
      </c>
      <c r="S150" s="12">
        <v>101.43</v>
      </c>
    </row>
    <row r="151" spans="2:19" x14ac:dyDescent="0.3">
      <c r="B151" s="356"/>
      <c r="C151" s="356"/>
      <c r="G151" s="356"/>
      <c r="H151" s="356"/>
      <c r="I151" s="455"/>
      <c r="J151" s="356" t="s">
        <v>1001</v>
      </c>
      <c r="K151" s="1">
        <v>-3.2</v>
      </c>
      <c r="M151" s="356"/>
      <c r="O151" s="356" t="s">
        <v>865</v>
      </c>
      <c r="P151" s="455">
        <v>143.47</v>
      </c>
      <c r="R151" s="12" t="s">
        <v>1001</v>
      </c>
      <c r="S151" s="12">
        <v>149.78</v>
      </c>
    </row>
    <row r="152" spans="2:19" x14ac:dyDescent="0.3">
      <c r="B152" s="356"/>
      <c r="C152" s="356"/>
      <c r="G152" s="356"/>
      <c r="H152" s="356"/>
      <c r="I152" s="455"/>
      <c r="J152" s="356" t="s">
        <v>569</v>
      </c>
      <c r="K152" s="1">
        <v>9.0299999999999994</v>
      </c>
      <c r="M152" s="356"/>
      <c r="O152" s="356" t="s">
        <v>866</v>
      </c>
      <c r="P152" s="455">
        <v>48.34</v>
      </c>
      <c r="R152" s="12" t="s">
        <v>569</v>
      </c>
      <c r="S152" s="12">
        <v>49.8</v>
      </c>
    </row>
    <row r="153" spans="2:19" x14ac:dyDescent="0.3">
      <c r="B153" s="356"/>
      <c r="C153" s="356"/>
      <c r="G153" s="356"/>
      <c r="H153" s="356"/>
      <c r="I153" s="455"/>
      <c r="J153" s="356" t="s">
        <v>1002</v>
      </c>
      <c r="K153" s="1">
        <v>1.92</v>
      </c>
      <c r="M153" s="356"/>
      <c r="O153" s="356" t="s">
        <v>867</v>
      </c>
      <c r="P153" s="455">
        <v>82.78</v>
      </c>
      <c r="R153" s="12" t="s">
        <v>1002</v>
      </c>
      <c r="S153" s="12">
        <v>85.46</v>
      </c>
    </row>
    <row r="154" spans="2:19" x14ac:dyDescent="0.3">
      <c r="G154" s="356"/>
      <c r="H154" s="356"/>
      <c r="I154" s="455"/>
      <c r="J154" s="356" t="s">
        <v>1003</v>
      </c>
      <c r="K154" s="1">
        <v>-3.95</v>
      </c>
      <c r="M154" s="356"/>
      <c r="O154" s="356" t="s">
        <v>868</v>
      </c>
      <c r="P154" s="455">
        <v>155.87</v>
      </c>
      <c r="R154" s="12" t="s">
        <v>1003</v>
      </c>
      <c r="S154" s="12">
        <v>161.81</v>
      </c>
    </row>
    <row r="155" spans="2:19" x14ac:dyDescent="0.3">
      <c r="G155" s="356"/>
      <c r="H155" s="356"/>
      <c r="I155" s="455"/>
      <c r="J155" s="356" t="s">
        <v>1004</v>
      </c>
      <c r="K155" s="1">
        <v>0.28999999999999998</v>
      </c>
      <c r="M155" s="356"/>
      <c r="O155" s="356" t="s">
        <v>869</v>
      </c>
      <c r="P155" s="455">
        <v>109.92</v>
      </c>
      <c r="R155" s="12" t="s">
        <v>1004</v>
      </c>
      <c r="S155" s="12">
        <v>115.3</v>
      </c>
    </row>
    <row r="156" spans="2:19" x14ac:dyDescent="0.3">
      <c r="G156" s="356"/>
      <c r="H156" s="356"/>
      <c r="I156" s="455"/>
      <c r="J156" s="356" t="s">
        <v>1005</v>
      </c>
      <c r="K156" s="1">
        <v>3.12</v>
      </c>
      <c r="M156" s="356"/>
      <c r="O156" s="356" t="s">
        <v>870</v>
      </c>
      <c r="P156" s="455">
        <v>89.01</v>
      </c>
      <c r="R156" s="12" t="s">
        <v>1005</v>
      </c>
      <c r="S156" s="12">
        <v>92.09</v>
      </c>
    </row>
    <row r="157" spans="2:19" x14ac:dyDescent="0.3">
      <c r="G157" s="356"/>
      <c r="H157" s="356"/>
      <c r="I157" s="455"/>
      <c r="J157" s="356" t="s">
        <v>570</v>
      </c>
      <c r="K157" s="1">
        <v>10.1</v>
      </c>
      <c r="M157" s="356"/>
      <c r="O157" s="356" t="s">
        <v>871</v>
      </c>
      <c r="P157" s="455">
        <v>55.59</v>
      </c>
      <c r="R157" s="12" t="s">
        <v>570</v>
      </c>
      <c r="S157" s="12">
        <v>57.06</v>
      </c>
    </row>
    <row r="158" spans="2:19" x14ac:dyDescent="0.3">
      <c r="G158" s="356"/>
      <c r="H158" s="356"/>
      <c r="I158" s="455"/>
      <c r="J158" s="356" t="s">
        <v>1006</v>
      </c>
      <c r="K158" s="1">
        <v>-3.83</v>
      </c>
      <c r="M158" s="356"/>
      <c r="O158" s="356" t="s">
        <v>872</v>
      </c>
      <c r="P158" s="455">
        <v>140.66</v>
      </c>
      <c r="R158" s="12" t="s">
        <v>1006</v>
      </c>
      <c r="S158" s="12">
        <v>149.46</v>
      </c>
    </row>
    <row r="159" spans="2:19" x14ac:dyDescent="0.3">
      <c r="G159" s="356"/>
      <c r="H159" s="356"/>
      <c r="I159" s="455"/>
      <c r="J159" s="356" t="s">
        <v>1007</v>
      </c>
      <c r="K159" s="1">
        <v>4.34</v>
      </c>
      <c r="M159" s="356"/>
      <c r="O159" s="356" t="s">
        <v>873</v>
      </c>
      <c r="P159" s="455">
        <v>73.84</v>
      </c>
      <c r="R159" s="12" t="s">
        <v>1007</v>
      </c>
      <c r="S159" s="12">
        <v>76.8</v>
      </c>
    </row>
    <row r="160" spans="2:19" x14ac:dyDescent="0.3">
      <c r="G160" s="356"/>
      <c r="H160" s="356"/>
      <c r="I160" s="455"/>
      <c r="J160" s="356" t="s">
        <v>1008</v>
      </c>
      <c r="K160" s="1">
        <v>0.17</v>
      </c>
      <c r="M160" s="356"/>
      <c r="O160" s="356" t="s">
        <v>874</v>
      </c>
      <c r="P160" s="455">
        <v>93.36</v>
      </c>
      <c r="R160" s="12" t="s">
        <v>1008</v>
      </c>
      <c r="S160" s="12">
        <v>96.25</v>
      </c>
    </row>
    <row r="161" spans="7:19" x14ac:dyDescent="0.3">
      <c r="G161" s="356"/>
      <c r="H161" s="356"/>
      <c r="I161" s="455"/>
      <c r="J161" s="356" t="s">
        <v>613</v>
      </c>
      <c r="K161" s="1">
        <v>4.28</v>
      </c>
      <c r="M161" s="356"/>
      <c r="O161" s="356" t="s">
        <v>875</v>
      </c>
      <c r="P161" s="455">
        <v>71.58</v>
      </c>
      <c r="R161" s="12" t="s">
        <v>613</v>
      </c>
      <c r="S161" s="12">
        <v>73.58</v>
      </c>
    </row>
    <row r="162" spans="7:19" x14ac:dyDescent="0.3">
      <c r="G162" s="356"/>
      <c r="H162" s="356"/>
      <c r="I162" s="455"/>
      <c r="J162" s="356" t="s">
        <v>1009</v>
      </c>
      <c r="K162" s="1">
        <v>-2.5</v>
      </c>
      <c r="M162" s="356"/>
      <c r="O162" s="356" t="s">
        <v>876</v>
      </c>
      <c r="P162" s="455">
        <v>134.75</v>
      </c>
      <c r="R162" s="12" t="s">
        <v>1009</v>
      </c>
      <c r="S162" s="12">
        <v>140.37</v>
      </c>
    </row>
    <row r="163" spans="7:19" x14ac:dyDescent="0.3">
      <c r="G163" s="356"/>
      <c r="H163" s="356"/>
      <c r="I163" s="455"/>
      <c r="J163" s="356" t="s">
        <v>1010</v>
      </c>
      <c r="K163" s="1">
        <v>-0.87</v>
      </c>
      <c r="M163" s="356"/>
      <c r="O163" s="356" t="s">
        <v>877</v>
      </c>
      <c r="P163" s="455">
        <v>113.46</v>
      </c>
      <c r="R163" s="12" t="s">
        <v>1010</v>
      </c>
      <c r="S163" s="12">
        <v>120.37</v>
      </c>
    </row>
    <row r="164" spans="7:19" x14ac:dyDescent="0.3">
      <c r="G164" s="356"/>
      <c r="H164" s="356"/>
      <c r="I164" s="455"/>
      <c r="J164" s="356" t="s">
        <v>1011</v>
      </c>
      <c r="K164" s="1">
        <v>-0.84</v>
      </c>
      <c r="M164" s="356"/>
      <c r="O164" s="356" t="s">
        <v>878</v>
      </c>
      <c r="P164" s="455">
        <v>163.27000000000001</v>
      </c>
      <c r="R164" s="12" t="s">
        <v>1011</v>
      </c>
      <c r="S164" s="12">
        <v>173.58</v>
      </c>
    </row>
    <row r="165" spans="7:19" x14ac:dyDescent="0.3">
      <c r="G165" s="356"/>
      <c r="H165" s="356"/>
      <c r="I165" s="455"/>
      <c r="J165" s="356" t="s">
        <v>1012</v>
      </c>
      <c r="K165" s="1">
        <v>-4.3</v>
      </c>
      <c r="M165" s="356"/>
      <c r="O165" s="356" t="s">
        <v>879</v>
      </c>
      <c r="P165" s="455">
        <v>166.07</v>
      </c>
      <c r="R165" s="12" t="s">
        <v>1012</v>
      </c>
      <c r="S165" s="12">
        <v>172.5</v>
      </c>
    </row>
    <row r="166" spans="7:19" x14ac:dyDescent="0.3">
      <c r="G166" s="356"/>
      <c r="H166" s="356"/>
      <c r="I166" s="455"/>
      <c r="J166" s="356" t="s">
        <v>1013</v>
      </c>
      <c r="K166" s="1">
        <v>3.58</v>
      </c>
      <c r="M166" s="356"/>
      <c r="O166" s="356" t="s">
        <v>880</v>
      </c>
      <c r="P166" s="455">
        <v>69.45</v>
      </c>
      <c r="R166" s="12" t="s">
        <v>1013</v>
      </c>
      <c r="S166" s="12">
        <v>71.510000000000005</v>
      </c>
    </row>
    <row r="167" spans="7:19" x14ac:dyDescent="0.3">
      <c r="G167" s="356"/>
      <c r="H167" s="356"/>
      <c r="I167" s="455"/>
      <c r="J167" s="356" t="s">
        <v>1014</v>
      </c>
      <c r="K167" s="1">
        <v>-0.77</v>
      </c>
      <c r="M167" s="356"/>
      <c r="O167" s="356" t="s">
        <v>881</v>
      </c>
      <c r="P167" s="455">
        <v>102.39</v>
      </c>
      <c r="R167" s="12" t="s">
        <v>1014</v>
      </c>
      <c r="S167" s="12">
        <v>106.68</v>
      </c>
    </row>
    <row r="168" spans="7:19" x14ac:dyDescent="0.3">
      <c r="G168" s="356"/>
      <c r="H168" s="356"/>
      <c r="I168" s="455"/>
      <c r="J168" s="356" t="s">
        <v>1015</v>
      </c>
      <c r="K168" s="1">
        <v>-0.17</v>
      </c>
      <c r="M168" s="356"/>
      <c r="O168" s="356" t="s">
        <v>882</v>
      </c>
      <c r="P168" s="455">
        <v>103.54</v>
      </c>
      <c r="R168" s="12" t="s">
        <v>1015</v>
      </c>
      <c r="S168" s="12">
        <v>106.35</v>
      </c>
    </row>
    <row r="169" spans="7:19" x14ac:dyDescent="0.3">
      <c r="G169" s="356"/>
      <c r="H169" s="356"/>
      <c r="I169" s="455"/>
      <c r="J169" s="356" t="s">
        <v>1016</v>
      </c>
      <c r="K169" s="1">
        <v>-3.15</v>
      </c>
      <c r="M169" s="356"/>
      <c r="O169" s="356" t="s">
        <v>883</v>
      </c>
      <c r="P169" s="455">
        <v>115.85</v>
      </c>
      <c r="R169" s="12" t="s">
        <v>1016</v>
      </c>
      <c r="S169" s="12">
        <v>117.89</v>
      </c>
    </row>
    <row r="170" spans="7:19" x14ac:dyDescent="0.3">
      <c r="G170" s="356"/>
      <c r="H170" s="356"/>
      <c r="I170" s="356"/>
      <c r="J170" s="356"/>
      <c r="K170" s="356"/>
      <c r="L170" s="356"/>
      <c r="M170" s="356"/>
      <c r="N170" s="356"/>
    </row>
    <row r="171" spans="7:19" x14ac:dyDescent="0.3">
      <c r="G171" s="356"/>
      <c r="H171" s="356"/>
      <c r="I171" s="356"/>
      <c r="J171" s="356"/>
      <c r="K171" s="356"/>
      <c r="L171" s="356"/>
      <c r="M171" s="356"/>
      <c r="N171" s="356"/>
    </row>
  </sheetData>
  <mergeCells count="8">
    <mergeCell ref="D59:E59"/>
    <mergeCell ref="B39:F39"/>
    <mergeCell ref="F59:G59"/>
    <mergeCell ref="B69:B70"/>
    <mergeCell ref="B61:B62"/>
    <mergeCell ref="B64:B65"/>
    <mergeCell ref="B66:B67"/>
    <mergeCell ref="B59:C6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B8C7"/>
  </sheetPr>
  <dimension ref="A2:U156"/>
  <sheetViews>
    <sheetView zoomScaleNormal="100" zoomScaleSheetLayoutView="95" workbookViewId="0">
      <selection sqref="A1:A1048576"/>
    </sheetView>
  </sheetViews>
  <sheetFormatPr defaultColWidth="9.1796875" defaultRowHeight="13" x14ac:dyDescent="0.3"/>
  <cols>
    <col min="1" max="1" width="6.26953125" style="563" customWidth="1"/>
    <col min="2" max="2" width="17" style="36" customWidth="1"/>
    <col min="3" max="3" width="19" style="36" customWidth="1"/>
    <col min="4" max="4" width="13.1796875" style="36" customWidth="1"/>
    <col min="5" max="5" width="14.54296875" style="36" customWidth="1"/>
    <col min="6" max="6" width="12.26953125" style="36" customWidth="1"/>
    <col min="7" max="7" width="13.453125" style="36" customWidth="1"/>
    <col min="8" max="9" width="9.1796875" style="36"/>
    <col min="10" max="10" width="9" style="36" customWidth="1"/>
    <col min="11" max="11" width="21.26953125" style="36" customWidth="1"/>
    <col min="12" max="16" width="12.7265625" style="36" customWidth="1"/>
    <col min="17" max="17" width="6.26953125" style="36" customWidth="1"/>
    <col min="18" max="18" width="10.81640625" style="36" bestFit="1" customWidth="1"/>
    <col min="19" max="16384" width="9.1796875" style="36"/>
  </cols>
  <sheetData>
    <row r="2" spans="2:18" x14ac:dyDescent="0.3">
      <c r="B2" s="37" t="s">
        <v>1194</v>
      </c>
    </row>
    <row r="7" spans="2:18" x14ac:dyDescent="0.3">
      <c r="L7" s="38"/>
    </row>
    <row r="8" spans="2:18" x14ac:dyDescent="0.3">
      <c r="K8" s="39" t="s">
        <v>427</v>
      </c>
      <c r="L8" s="131">
        <v>2024</v>
      </c>
    </row>
    <row r="9" spans="2:18" ht="26" x14ac:dyDescent="0.3">
      <c r="K9" s="249" t="s">
        <v>172</v>
      </c>
      <c r="L9" s="193">
        <v>2768.5</v>
      </c>
      <c r="M9" s="41"/>
      <c r="N9" s="36" t="s">
        <v>463</v>
      </c>
    </row>
    <row r="10" spans="2:18" x14ac:dyDescent="0.3">
      <c r="K10" s="248" t="s">
        <v>173</v>
      </c>
      <c r="L10" s="132">
        <v>2620.8000000000002</v>
      </c>
      <c r="M10" s="41"/>
      <c r="N10" s="40" t="s">
        <v>174</v>
      </c>
      <c r="O10" s="250">
        <f>L10</f>
        <v>2620.8000000000002</v>
      </c>
      <c r="P10" s="132">
        <f>O10+O11</f>
        <v>2768.5</v>
      </c>
      <c r="Q10" s="251">
        <f>L10/($L$9+$L$12)</f>
        <v>0.5820895522388061</v>
      </c>
      <c r="R10" s="251">
        <f>L9/($L$9+$L$12)</f>
        <v>0.61489427860696522</v>
      </c>
    </row>
    <row r="11" spans="2:18" x14ac:dyDescent="0.3">
      <c r="K11" s="248" t="s">
        <v>175</v>
      </c>
      <c r="L11" s="132">
        <v>147.69999999999999</v>
      </c>
      <c r="M11" s="38"/>
      <c r="N11" s="40" t="s">
        <v>176</v>
      </c>
      <c r="O11" s="132">
        <f>L11</f>
        <v>147.69999999999999</v>
      </c>
      <c r="P11" s="132"/>
      <c r="Q11" s="251">
        <f>L11/($L$9+$L$12)</f>
        <v>3.2804726368159204E-2</v>
      </c>
      <c r="R11" s="252"/>
    </row>
    <row r="12" spans="2:18" ht="26" x14ac:dyDescent="0.3">
      <c r="K12" s="249" t="s">
        <v>591</v>
      </c>
      <c r="L12" s="347">
        <v>1733.9</v>
      </c>
      <c r="M12" s="41"/>
      <c r="N12" s="40" t="s">
        <v>178</v>
      </c>
      <c r="O12" s="132">
        <f>L13</f>
        <v>383.6</v>
      </c>
      <c r="P12" s="132">
        <f>O12+O13+O14</f>
        <v>1733.9</v>
      </c>
      <c r="Q12" s="251">
        <f>L13/($L$9+$L$12)</f>
        <v>8.5199004975124393E-2</v>
      </c>
      <c r="R12" s="251">
        <f>L12/($L$9+$L$12)</f>
        <v>0.38510572139303489</v>
      </c>
    </row>
    <row r="13" spans="2:18" x14ac:dyDescent="0.3">
      <c r="K13" s="248" t="s">
        <v>179</v>
      </c>
      <c r="L13" s="132">
        <v>383.6</v>
      </c>
      <c r="M13" s="38"/>
      <c r="N13" s="40" t="s">
        <v>180</v>
      </c>
      <c r="O13" s="132">
        <f>L14</f>
        <v>1154</v>
      </c>
      <c r="P13" s="253"/>
      <c r="Q13" s="251">
        <f>L14/($L$9+$L$12)</f>
        <v>0.2563077469793888</v>
      </c>
      <c r="R13" s="252"/>
    </row>
    <row r="14" spans="2:18" ht="26" x14ac:dyDescent="0.3">
      <c r="K14" s="248" t="s">
        <v>181</v>
      </c>
      <c r="L14" s="132">
        <v>1154</v>
      </c>
      <c r="M14" s="41"/>
      <c r="N14" s="40" t="s">
        <v>182</v>
      </c>
      <c r="O14" s="132">
        <f>L12-L13-L14</f>
        <v>196.30000000000018</v>
      </c>
      <c r="P14" s="253"/>
      <c r="Q14" s="251">
        <f>O14/($L$9+$L$12)</f>
        <v>4.359896943852172E-2</v>
      </c>
      <c r="R14" s="252"/>
    </row>
    <row r="15" spans="2:18" x14ac:dyDescent="0.3">
      <c r="K15" s="456" t="s">
        <v>592</v>
      </c>
      <c r="L15" s="457">
        <v>134.30000000000001</v>
      </c>
      <c r="M15" s="38"/>
    </row>
    <row r="16" spans="2:18" x14ac:dyDescent="0.3">
      <c r="K16" s="458" t="s">
        <v>593</v>
      </c>
      <c r="L16" s="459">
        <v>8</v>
      </c>
    </row>
    <row r="17" spans="1:18" x14ac:dyDescent="0.3">
      <c r="K17" s="458" t="s">
        <v>594</v>
      </c>
      <c r="L17" s="459">
        <v>41.5</v>
      </c>
    </row>
    <row r="18" spans="1:18" x14ac:dyDescent="0.3">
      <c r="K18" s="460" t="s">
        <v>595</v>
      </c>
      <c r="L18" s="461">
        <v>12.5</v>
      </c>
    </row>
    <row r="19" spans="1:18" x14ac:dyDescent="0.3">
      <c r="K19" s="462"/>
      <c r="L19" s="463"/>
      <c r="M19" s="152"/>
    </row>
    <row r="20" spans="1:18" x14ac:dyDescent="0.3">
      <c r="K20" s="462"/>
      <c r="L20" s="463"/>
      <c r="M20" s="152"/>
      <c r="N20" s="153"/>
      <c r="O20" s="155"/>
      <c r="P20" s="156"/>
      <c r="Q20" s="157"/>
      <c r="R20" s="157"/>
    </row>
    <row r="21" spans="1:18" x14ac:dyDescent="0.3">
      <c r="K21" s="462"/>
      <c r="L21" s="463"/>
      <c r="M21" s="153"/>
      <c r="N21" s="153"/>
      <c r="O21" s="156"/>
      <c r="P21" s="156"/>
      <c r="Q21" s="157"/>
      <c r="R21" s="158"/>
    </row>
    <row r="22" spans="1:18" x14ac:dyDescent="0.3">
      <c r="B22" s="42" t="s">
        <v>6</v>
      </c>
      <c r="K22" s="153"/>
      <c r="L22" s="154"/>
      <c r="M22" s="152"/>
      <c r="N22" s="153"/>
      <c r="O22" s="156"/>
      <c r="P22" s="156"/>
      <c r="Q22" s="157"/>
      <c r="R22" s="157"/>
    </row>
    <row r="23" spans="1:18" x14ac:dyDescent="0.3">
      <c r="K23" s="153"/>
      <c r="L23" s="154"/>
      <c r="M23" s="153"/>
      <c r="N23" s="153"/>
      <c r="O23" s="156"/>
      <c r="P23" s="159"/>
      <c r="Q23" s="157"/>
      <c r="R23" s="158"/>
    </row>
    <row r="24" spans="1:18" x14ac:dyDescent="0.3">
      <c r="B24" s="43" t="s">
        <v>1195</v>
      </c>
      <c r="C24" s="44"/>
      <c r="D24" s="44"/>
      <c r="E24" s="44"/>
      <c r="F24" s="44"/>
      <c r="K24" s="153"/>
      <c r="L24" s="154"/>
      <c r="M24" s="152"/>
      <c r="N24" s="153"/>
      <c r="O24" s="156"/>
      <c r="P24" s="159"/>
      <c r="Q24" s="157"/>
      <c r="R24" s="158"/>
    </row>
    <row r="25" spans="1:18" s="45" customFormat="1" ht="17.25" customHeight="1" x14ac:dyDescent="0.3">
      <c r="A25" s="564"/>
      <c r="B25" s="597" t="s">
        <v>7</v>
      </c>
      <c r="C25" s="599" t="s">
        <v>8</v>
      </c>
      <c r="D25" s="600"/>
      <c r="E25" s="599" t="s">
        <v>1196</v>
      </c>
      <c r="F25" s="600"/>
      <c r="L25" s="36"/>
      <c r="M25" s="36"/>
    </row>
    <row r="26" spans="1:18" s="45" customFormat="1" x14ac:dyDescent="0.3">
      <c r="A26" s="564"/>
      <c r="B26" s="598"/>
      <c r="C26" s="185" t="s">
        <v>183</v>
      </c>
      <c r="D26" s="185" t="s">
        <v>184</v>
      </c>
      <c r="E26" s="185" t="s">
        <v>185</v>
      </c>
      <c r="F26" s="185" t="s">
        <v>186</v>
      </c>
    </row>
    <row r="27" spans="1:18" s="45" customFormat="1" x14ac:dyDescent="0.3">
      <c r="A27" s="564"/>
      <c r="B27" s="270" t="s">
        <v>8</v>
      </c>
      <c r="C27" s="271">
        <v>2768.5</v>
      </c>
      <c r="D27" s="272">
        <v>100</v>
      </c>
      <c r="E27" s="272">
        <v>-3.4</v>
      </c>
      <c r="F27" s="272">
        <v>-0.1</v>
      </c>
      <c r="L27" s="130"/>
      <c r="M27" s="130"/>
      <c r="N27" s="130"/>
      <c r="O27" s="130"/>
      <c r="P27" s="130"/>
      <c r="Q27" s="130"/>
    </row>
    <row r="28" spans="1:18" s="45" customFormat="1" x14ac:dyDescent="0.3">
      <c r="A28" s="564"/>
      <c r="B28" s="555" t="s">
        <v>187</v>
      </c>
      <c r="C28" s="556"/>
      <c r="D28" s="556"/>
      <c r="E28" s="556"/>
      <c r="F28" s="557"/>
      <c r="L28" s="130"/>
      <c r="M28" s="130"/>
      <c r="N28" s="130"/>
      <c r="O28" s="130"/>
      <c r="P28" s="130"/>
      <c r="Q28" s="130"/>
    </row>
    <row r="29" spans="1:18" s="45" customFormat="1" x14ac:dyDescent="0.3">
      <c r="A29" s="564"/>
      <c r="B29" s="273" t="s">
        <v>554</v>
      </c>
      <c r="C29" s="274">
        <v>142.4</v>
      </c>
      <c r="D29" s="274">
        <v>5.0999999999999996</v>
      </c>
      <c r="E29" s="274">
        <v>-0.2</v>
      </c>
      <c r="F29" s="274">
        <v>-0.1</v>
      </c>
      <c r="L29" s="130"/>
      <c r="M29" s="130"/>
      <c r="N29" s="130"/>
      <c r="O29" s="130"/>
      <c r="P29" s="130"/>
      <c r="Q29" s="130"/>
    </row>
    <row r="30" spans="1:18" s="45" customFormat="1" x14ac:dyDescent="0.3">
      <c r="A30" s="564"/>
      <c r="B30" s="273" t="s">
        <v>555</v>
      </c>
      <c r="C30" s="274">
        <v>587.5</v>
      </c>
      <c r="D30" s="274">
        <v>21.2</v>
      </c>
      <c r="E30" s="274">
        <v>-14.3</v>
      </c>
      <c r="F30" s="274">
        <v>-2.4</v>
      </c>
      <c r="L30" s="130"/>
      <c r="M30" s="130"/>
      <c r="N30" s="130"/>
      <c r="O30" s="130"/>
      <c r="P30" s="130"/>
      <c r="Q30" s="130"/>
    </row>
    <row r="31" spans="1:18" s="45" customFormat="1" x14ac:dyDescent="0.3">
      <c r="A31" s="564"/>
      <c r="B31" s="273" t="s">
        <v>556</v>
      </c>
      <c r="C31" s="274">
        <v>771.7</v>
      </c>
      <c r="D31" s="274">
        <v>27.9</v>
      </c>
      <c r="E31" s="274">
        <v>-11.3</v>
      </c>
      <c r="F31" s="274">
        <v>-1.5</v>
      </c>
      <c r="L31" s="130"/>
      <c r="M31" s="130"/>
      <c r="N31" s="130"/>
      <c r="O31" s="130"/>
      <c r="P31" s="130"/>
      <c r="Q31" s="130"/>
    </row>
    <row r="32" spans="1:18" s="45" customFormat="1" x14ac:dyDescent="0.3">
      <c r="A32" s="564"/>
      <c r="B32" s="273" t="s">
        <v>557</v>
      </c>
      <c r="C32" s="274">
        <v>746.6</v>
      </c>
      <c r="D32" s="274">
        <v>27</v>
      </c>
      <c r="E32" s="274">
        <v>26.8</v>
      </c>
      <c r="F32" s="274">
        <v>3.6</v>
      </c>
      <c r="L32" s="130"/>
      <c r="M32" s="130"/>
      <c r="N32" s="130"/>
      <c r="O32" s="130"/>
      <c r="P32" s="130"/>
      <c r="Q32" s="130"/>
    </row>
    <row r="33" spans="1:21" s="45" customFormat="1" x14ac:dyDescent="0.3">
      <c r="A33" s="564"/>
      <c r="B33" s="273" t="s">
        <v>639</v>
      </c>
      <c r="C33" s="274">
        <v>520.29999999999995</v>
      </c>
      <c r="D33" s="274">
        <v>18.8</v>
      </c>
      <c r="E33" s="274">
        <v>-4.4000000000000004</v>
      </c>
      <c r="F33" s="274">
        <v>-0.8</v>
      </c>
      <c r="L33" s="130"/>
      <c r="M33" s="130"/>
      <c r="N33" s="130"/>
      <c r="O33" s="130"/>
      <c r="P33" s="130"/>
      <c r="Q33" s="130"/>
    </row>
    <row r="34" spans="1:21" x14ac:dyDescent="0.3">
      <c r="B34" s="42" t="s">
        <v>21</v>
      </c>
      <c r="C34" s="44"/>
      <c r="D34" s="44"/>
      <c r="E34" s="44"/>
      <c r="F34" s="44"/>
      <c r="H34" s="45"/>
      <c r="I34" s="45"/>
    </row>
    <row r="35" spans="1:21" x14ac:dyDescent="0.3">
      <c r="B35" s="42"/>
      <c r="C35" s="44"/>
      <c r="D35" s="44"/>
      <c r="E35" s="44"/>
      <c r="F35" s="44"/>
      <c r="H35" s="45"/>
      <c r="I35" s="45"/>
    </row>
    <row r="36" spans="1:21" x14ac:dyDescent="0.3">
      <c r="H36" s="45"/>
      <c r="I36" s="45"/>
      <c r="U36" s="42"/>
    </row>
    <row r="37" spans="1:21" ht="13.5" thickBot="1" x14ac:dyDescent="0.35">
      <c r="B37" s="37" t="s">
        <v>670</v>
      </c>
      <c r="H37" s="45"/>
      <c r="I37" s="45"/>
      <c r="J37" s="37"/>
    </row>
    <row r="38" spans="1:21" ht="14.5" thickBot="1" x14ac:dyDescent="0.35">
      <c r="B38" s="84"/>
      <c r="C38" s="313"/>
      <c r="D38" s="601" t="s">
        <v>669</v>
      </c>
      <c r="E38" s="601"/>
      <c r="F38" s="601"/>
      <c r="G38" s="601"/>
    </row>
    <row r="39" spans="1:21" ht="14.5" thickBot="1" x14ac:dyDescent="0.35">
      <c r="B39" s="281" t="s">
        <v>188</v>
      </c>
      <c r="C39" s="314" t="s">
        <v>22</v>
      </c>
      <c r="D39" s="490">
        <v>2023</v>
      </c>
      <c r="E39" s="283">
        <v>2024</v>
      </c>
      <c r="F39" s="490">
        <v>2023</v>
      </c>
      <c r="G39" s="344">
        <v>2024</v>
      </c>
    </row>
    <row r="40" spans="1:21" ht="14.5" thickBot="1" x14ac:dyDescent="0.35">
      <c r="B40" s="285"/>
      <c r="C40" s="315"/>
      <c r="D40" s="601" t="s">
        <v>486</v>
      </c>
      <c r="E40" s="601"/>
      <c r="F40" s="601" t="s">
        <v>487</v>
      </c>
      <c r="G40" s="601"/>
    </row>
    <row r="41" spans="1:21" ht="14.5" thickBot="1" x14ac:dyDescent="0.35">
      <c r="B41" s="606" t="s">
        <v>195</v>
      </c>
      <c r="C41" s="260" t="s">
        <v>8</v>
      </c>
      <c r="D41" s="73">
        <v>401.2</v>
      </c>
      <c r="E41" s="73">
        <v>405.1</v>
      </c>
      <c r="F41" s="161">
        <v>100</v>
      </c>
      <c r="G41" s="161">
        <v>100</v>
      </c>
    </row>
    <row r="42" spans="1:21" ht="14.5" thickBot="1" x14ac:dyDescent="0.35">
      <c r="B42" s="607"/>
      <c r="C42" s="261" t="s">
        <v>483</v>
      </c>
      <c r="D42" s="75">
        <v>7.7</v>
      </c>
      <c r="E42" s="75">
        <v>5.5</v>
      </c>
      <c r="F42" s="162">
        <v>1.9</v>
      </c>
      <c r="G42" s="162">
        <v>1.4</v>
      </c>
    </row>
    <row r="43" spans="1:21" ht="14.5" thickBot="1" x14ac:dyDescent="0.35">
      <c r="B43" s="607"/>
      <c r="C43" s="261" t="s">
        <v>484</v>
      </c>
      <c r="D43" s="75">
        <v>49.6</v>
      </c>
      <c r="E43" s="75">
        <v>42.3</v>
      </c>
      <c r="F43" s="162">
        <v>12.4</v>
      </c>
      <c r="G43" s="162">
        <v>10.4</v>
      </c>
    </row>
    <row r="44" spans="1:21" ht="14.5" thickBot="1" x14ac:dyDescent="0.35">
      <c r="B44" s="607"/>
      <c r="C44" s="261" t="s">
        <v>485</v>
      </c>
      <c r="D44" s="75">
        <v>136.69999999999999</v>
      </c>
      <c r="E44" s="75">
        <v>140.6</v>
      </c>
      <c r="F44" s="162">
        <v>34.1</v>
      </c>
      <c r="G44" s="162">
        <v>34.700000000000003</v>
      </c>
    </row>
    <row r="45" spans="1:21" ht="14.5" thickBot="1" x14ac:dyDescent="0.35">
      <c r="B45" s="608"/>
      <c r="C45" s="261" t="s">
        <v>228</v>
      </c>
      <c r="D45" s="75">
        <v>207.2</v>
      </c>
      <c r="E45" s="75">
        <v>216.6</v>
      </c>
      <c r="F45" s="162">
        <v>51.6</v>
      </c>
      <c r="G45" s="162">
        <v>53.5</v>
      </c>
    </row>
    <row r="46" spans="1:21" ht="14.5" thickBot="1" x14ac:dyDescent="0.35">
      <c r="B46" s="606" t="s">
        <v>196</v>
      </c>
      <c r="C46" s="260" t="s">
        <v>8</v>
      </c>
      <c r="D46" s="73">
        <v>289.7</v>
      </c>
      <c r="E46" s="73">
        <v>291.8</v>
      </c>
      <c r="F46" s="161">
        <v>100</v>
      </c>
      <c r="G46" s="161">
        <v>100</v>
      </c>
    </row>
    <row r="47" spans="1:21" ht="14.5" thickBot="1" x14ac:dyDescent="0.35">
      <c r="B47" s="607"/>
      <c r="C47" s="261" t="s">
        <v>483</v>
      </c>
      <c r="D47" s="75">
        <v>11.1</v>
      </c>
      <c r="E47" s="75">
        <v>9.3000000000000007</v>
      </c>
      <c r="F47" s="162">
        <v>3.8</v>
      </c>
      <c r="G47" s="162">
        <v>3.2</v>
      </c>
    </row>
    <row r="48" spans="1:21" ht="14.5" thickBot="1" x14ac:dyDescent="0.35">
      <c r="B48" s="607"/>
      <c r="C48" s="261" t="s">
        <v>484</v>
      </c>
      <c r="D48" s="75">
        <v>74.099999999999994</v>
      </c>
      <c r="E48" s="75">
        <v>67.400000000000006</v>
      </c>
      <c r="F48" s="162">
        <v>25.6</v>
      </c>
      <c r="G48" s="162">
        <v>23.1</v>
      </c>
    </row>
    <row r="49" spans="2:7" ht="14.5" thickBot="1" x14ac:dyDescent="0.35">
      <c r="B49" s="607"/>
      <c r="C49" s="261" t="s">
        <v>485</v>
      </c>
      <c r="D49" s="75">
        <v>132.9</v>
      </c>
      <c r="E49" s="75">
        <v>142.80000000000001</v>
      </c>
      <c r="F49" s="162">
        <v>45.9</v>
      </c>
      <c r="G49" s="162">
        <v>48.9</v>
      </c>
    </row>
    <row r="50" spans="2:7" ht="14.5" thickBot="1" x14ac:dyDescent="0.35">
      <c r="B50" s="608"/>
      <c r="C50" s="261" t="s">
        <v>228</v>
      </c>
      <c r="D50" s="75">
        <v>71.7</v>
      </c>
      <c r="E50" s="75">
        <v>72.400000000000006</v>
      </c>
      <c r="F50" s="162">
        <v>24.7</v>
      </c>
      <c r="G50" s="162">
        <v>24.8</v>
      </c>
    </row>
    <row r="51" spans="2:7" ht="14.5" thickBot="1" x14ac:dyDescent="0.35">
      <c r="B51" s="606" t="s">
        <v>197</v>
      </c>
      <c r="C51" s="260" t="s">
        <v>8</v>
      </c>
      <c r="D51" s="73">
        <v>288</v>
      </c>
      <c r="E51" s="73">
        <v>287.8</v>
      </c>
      <c r="F51" s="161">
        <v>100</v>
      </c>
      <c r="G51" s="161">
        <v>100</v>
      </c>
    </row>
    <row r="52" spans="2:7" ht="14.5" thickBot="1" x14ac:dyDescent="0.35">
      <c r="B52" s="607"/>
      <c r="C52" s="261" t="s">
        <v>483</v>
      </c>
      <c r="D52" s="75">
        <v>7.5</v>
      </c>
      <c r="E52" s="75">
        <v>6.3</v>
      </c>
      <c r="F52" s="162">
        <v>2.6</v>
      </c>
      <c r="G52" s="162">
        <v>2.2000000000000002</v>
      </c>
    </row>
    <row r="53" spans="2:7" ht="14.5" thickBot="1" x14ac:dyDescent="0.35">
      <c r="B53" s="607"/>
      <c r="C53" s="261" t="s">
        <v>484</v>
      </c>
      <c r="D53" s="75">
        <v>69</v>
      </c>
      <c r="E53" s="75">
        <v>73.900000000000006</v>
      </c>
      <c r="F53" s="162">
        <v>24</v>
      </c>
      <c r="G53" s="162">
        <v>25.7</v>
      </c>
    </row>
    <row r="54" spans="2:7" ht="14.5" thickBot="1" x14ac:dyDescent="0.35">
      <c r="B54" s="607"/>
      <c r="C54" s="261" t="s">
        <v>485</v>
      </c>
      <c r="D54" s="75">
        <v>138.69999999999999</v>
      </c>
      <c r="E54" s="75">
        <v>135.80000000000001</v>
      </c>
      <c r="F54" s="162">
        <v>48.2</v>
      </c>
      <c r="G54" s="162">
        <v>47.2</v>
      </c>
    </row>
    <row r="55" spans="2:7" ht="14.5" thickBot="1" x14ac:dyDescent="0.35">
      <c r="B55" s="608"/>
      <c r="C55" s="261" t="s">
        <v>228</v>
      </c>
      <c r="D55" s="75">
        <v>72.900000000000006</v>
      </c>
      <c r="E55" s="75">
        <v>71.8</v>
      </c>
      <c r="F55" s="162">
        <v>25.3</v>
      </c>
      <c r="G55" s="162">
        <v>24.9</v>
      </c>
    </row>
    <row r="56" spans="2:7" ht="14.5" thickBot="1" x14ac:dyDescent="0.35">
      <c r="B56" s="606" t="s">
        <v>198</v>
      </c>
      <c r="C56" s="260" t="s">
        <v>8</v>
      </c>
      <c r="D56" s="73">
        <v>346.8</v>
      </c>
      <c r="E56" s="73">
        <v>340.8</v>
      </c>
      <c r="F56" s="161">
        <v>100</v>
      </c>
      <c r="G56" s="161">
        <v>100</v>
      </c>
    </row>
    <row r="57" spans="2:7" ht="14.5" thickBot="1" x14ac:dyDescent="0.35">
      <c r="B57" s="607"/>
      <c r="C57" s="261" t="s">
        <v>483</v>
      </c>
      <c r="D57" s="75">
        <v>14.2</v>
      </c>
      <c r="E57" s="75">
        <v>14.7</v>
      </c>
      <c r="F57" s="162">
        <v>4.0999999999999996</v>
      </c>
      <c r="G57" s="162">
        <v>4.3</v>
      </c>
    </row>
    <row r="58" spans="2:7" ht="14.5" thickBot="1" x14ac:dyDescent="0.35">
      <c r="B58" s="607"/>
      <c r="C58" s="261" t="s">
        <v>484</v>
      </c>
      <c r="D58" s="75">
        <v>70.900000000000006</v>
      </c>
      <c r="E58" s="75">
        <v>64.3</v>
      </c>
      <c r="F58" s="162">
        <v>20.399999999999999</v>
      </c>
      <c r="G58" s="162">
        <v>18.899999999999999</v>
      </c>
    </row>
    <row r="59" spans="2:7" ht="14.5" thickBot="1" x14ac:dyDescent="0.35">
      <c r="B59" s="607"/>
      <c r="C59" s="261" t="s">
        <v>485</v>
      </c>
      <c r="D59" s="75">
        <v>172</v>
      </c>
      <c r="E59" s="75">
        <v>172.2</v>
      </c>
      <c r="F59" s="162">
        <v>49.6</v>
      </c>
      <c r="G59" s="162">
        <v>50.5</v>
      </c>
    </row>
    <row r="60" spans="2:7" ht="14.5" thickBot="1" x14ac:dyDescent="0.35">
      <c r="B60" s="608"/>
      <c r="C60" s="261" t="s">
        <v>228</v>
      </c>
      <c r="D60" s="75">
        <v>89.7</v>
      </c>
      <c r="E60" s="75">
        <v>89.6</v>
      </c>
      <c r="F60" s="162">
        <v>25.9</v>
      </c>
      <c r="G60" s="162">
        <v>26.3</v>
      </c>
    </row>
    <row r="61" spans="2:7" ht="14.5" thickBot="1" x14ac:dyDescent="0.35">
      <c r="B61" s="606" t="s">
        <v>199</v>
      </c>
      <c r="C61" s="260" t="s">
        <v>8</v>
      </c>
      <c r="D61" s="73">
        <v>359.1</v>
      </c>
      <c r="E61" s="73">
        <v>357.8</v>
      </c>
      <c r="F61" s="161">
        <v>100</v>
      </c>
      <c r="G61" s="161">
        <v>100</v>
      </c>
    </row>
    <row r="62" spans="2:7" ht="14.5" thickBot="1" x14ac:dyDescent="0.35">
      <c r="B62" s="607"/>
      <c r="C62" s="261" t="s">
        <v>483</v>
      </c>
      <c r="D62" s="75">
        <v>4.8</v>
      </c>
      <c r="E62" s="75">
        <v>8.6</v>
      </c>
      <c r="F62" s="162">
        <v>1.3</v>
      </c>
      <c r="G62" s="162">
        <v>2.4</v>
      </c>
    </row>
    <row r="63" spans="2:7" ht="14.5" thickBot="1" x14ac:dyDescent="0.35">
      <c r="B63" s="607"/>
      <c r="C63" s="261" t="s">
        <v>484</v>
      </c>
      <c r="D63" s="75">
        <v>101.3</v>
      </c>
      <c r="E63" s="75">
        <v>96</v>
      </c>
      <c r="F63" s="162">
        <v>28.2</v>
      </c>
      <c r="G63" s="162">
        <v>26.8</v>
      </c>
    </row>
    <row r="64" spans="2:7" ht="14.5" thickBot="1" x14ac:dyDescent="0.35">
      <c r="B64" s="607"/>
      <c r="C64" s="261" t="s">
        <v>485</v>
      </c>
      <c r="D64" s="75">
        <v>161.30000000000001</v>
      </c>
      <c r="E64" s="75">
        <v>154.6</v>
      </c>
      <c r="F64" s="162">
        <v>44.9</v>
      </c>
      <c r="G64" s="162">
        <v>43.2</v>
      </c>
    </row>
    <row r="65" spans="2:7" ht="14.5" thickBot="1" x14ac:dyDescent="0.35">
      <c r="B65" s="608"/>
      <c r="C65" s="261" t="s">
        <v>228</v>
      </c>
      <c r="D65" s="75">
        <v>91.6</v>
      </c>
      <c r="E65" s="75">
        <v>98.6</v>
      </c>
      <c r="F65" s="162">
        <v>25.5</v>
      </c>
      <c r="G65" s="162">
        <v>27.6</v>
      </c>
    </row>
    <row r="66" spans="2:7" ht="14.5" thickBot="1" x14ac:dyDescent="0.35">
      <c r="B66" s="606" t="s">
        <v>200</v>
      </c>
      <c r="C66" s="260" t="s">
        <v>8</v>
      </c>
      <c r="D66" s="73">
        <v>316.8</v>
      </c>
      <c r="E66" s="73">
        <v>314.10000000000002</v>
      </c>
      <c r="F66" s="161">
        <v>100</v>
      </c>
      <c r="G66" s="161">
        <v>100</v>
      </c>
    </row>
    <row r="67" spans="2:7" ht="14.5" thickBot="1" x14ac:dyDescent="0.35">
      <c r="B67" s="607"/>
      <c r="C67" s="261" t="s">
        <v>483</v>
      </c>
      <c r="D67" s="75">
        <v>15.9</v>
      </c>
      <c r="E67" s="75">
        <v>16.399999999999999</v>
      </c>
      <c r="F67" s="162">
        <v>5</v>
      </c>
      <c r="G67" s="162">
        <v>5.2</v>
      </c>
    </row>
    <row r="68" spans="2:7" ht="14.5" thickBot="1" x14ac:dyDescent="0.35">
      <c r="B68" s="607"/>
      <c r="C68" s="261" t="s">
        <v>484</v>
      </c>
      <c r="D68" s="75">
        <v>59.3</v>
      </c>
      <c r="E68" s="75">
        <v>52.1</v>
      </c>
      <c r="F68" s="162">
        <v>18.7</v>
      </c>
      <c r="G68" s="162">
        <v>16.600000000000001</v>
      </c>
    </row>
    <row r="69" spans="2:7" ht="14.5" thickBot="1" x14ac:dyDescent="0.35">
      <c r="B69" s="607"/>
      <c r="C69" s="261" t="s">
        <v>485</v>
      </c>
      <c r="D69" s="75">
        <v>145.19999999999999</v>
      </c>
      <c r="E69" s="75">
        <v>157.1</v>
      </c>
      <c r="F69" s="162">
        <v>45.8</v>
      </c>
      <c r="G69" s="162">
        <v>50</v>
      </c>
    </row>
    <row r="70" spans="2:7" ht="14.5" thickBot="1" x14ac:dyDescent="0.35">
      <c r="B70" s="608"/>
      <c r="C70" s="261" t="s">
        <v>228</v>
      </c>
      <c r="D70" s="75">
        <v>96.5</v>
      </c>
      <c r="E70" s="75">
        <v>88.4</v>
      </c>
      <c r="F70" s="162">
        <v>30.5</v>
      </c>
      <c r="G70" s="162">
        <v>28.1</v>
      </c>
    </row>
    <row r="71" spans="2:7" ht="14.5" thickBot="1" x14ac:dyDescent="0.35">
      <c r="B71" s="606" t="s">
        <v>201</v>
      </c>
      <c r="C71" s="260" t="s">
        <v>8</v>
      </c>
      <c r="D71" s="73">
        <v>396.6</v>
      </c>
      <c r="E71" s="73">
        <v>396.9</v>
      </c>
      <c r="F71" s="161">
        <v>100</v>
      </c>
      <c r="G71" s="161">
        <v>100</v>
      </c>
    </row>
    <row r="72" spans="2:7" ht="14.5" thickBot="1" x14ac:dyDescent="0.35">
      <c r="B72" s="607"/>
      <c r="C72" s="261" t="s">
        <v>483</v>
      </c>
      <c r="D72" s="75">
        <v>34.200000000000003</v>
      </c>
      <c r="E72" s="75">
        <v>38.9</v>
      </c>
      <c r="F72" s="162">
        <v>8.6</v>
      </c>
      <c r="G72" s="162">
        <v>9.8000000000000007</v>
      </c>
    </row>
    <row r="73" spans="2:7" ht="14.5" thickBot="1" x14ac:dyDescent="0.35">
      <c r="B73" s="607"/>
      <c r="C73" s="261" t="s">
        <v>484</v>
      </c>
      <c r="D73" s="75">
        <v>96.1</v>
      </c>
      <c r="E73" s="75">
        <v>91.7</v>
      </c>
      <c r="F73" s="162">
        <v>24.2</v>
      </c>
      <c r="G73" s="162">
        <v>23.1</v>
      </c>
    </row>
    <row r="74" spans="2:7" ht="14.5" thickBot="1" x14ac:dyDescent="0.35">
      <c r="B74" s="607"/>
      <c r="C74" s="261" t="s">
        <v>485</v>
      </c>
      <c r="D74" s="75">
        <v>174.6</v>
      </c>
      <c r="E74" s="75">
        <v>175.6</v>
      </c>
      <c r="F74" s="162">
        <v>44</v>
      </c>
      <c r="G74" s="162">
        <v>44.2</v>
      </c>
    </row>
    <row r="75" spans="2:7" ht="14.5" thickBot="1" x14ac:dyDescent="0.35">
      <c r="B75" s="608"/>
      <c r="C75" s="261" t="s">
        <v>228</v>
      </c>
      <c r="D75" s="75">
        <v>91.7</v>
      </c>
      <c r="E75" s="75">
        <v>90.7</v>
      </c>
      <c r="F75" s="162">
        <v>23.1</v>
      </c>
      <c r="G75" s="162">
        <v>22.9</v>
      </c>
    </row>
    <row r="76" spans="2:7" ht="14.5" thickBot="1" x14ac:dyDescent="0.35">
      <c r="B76" s="606" t="s">
        <v>202</v>
      </c>
      <c r="C76" s="260" t="s">
        <v>8</v>
      </c>
      <c r="D76" s="73">
        <v>373.7</v>
      </c>
      <c r="E76" s="73">
        <v>374.2</v>
      </c>
      <c r="F76" s="161">
        <v>100</v>
      </c>
      <c r="G76" s="161">
        <v>100</v>
      </c>
    </row>
    <row r="77" spans="2:7" ht="14.5" thickBot="1" x14ac:dyDescent="0.35">
      <c r="B77" s="607"/>
      <c r="C77" s="261" t="s">
        <v>483</v>
      </c>
      <c r="D77" s="75">
        <v>22.4</v>
      </c>
      <c r="E77" s="75">
        <v>23.2</v>
      </c>
      <c r="F77" s="162">
        <v>6</v>
      </c>
      <c r="G77" s="162">
        <v>6.2</v>
      </c>
    </row>
    <row r="78" spans="2:7" ht="14.5" thickBot="1" x14ac:dyDescent="0.35">
      <c r="B78" s="607"/>
      <c r="C78" s="261" t="s">
        <v>484</v>
      </c>
      <c r="D78" s="75">
        <v>67.3</v>
      </c>
      <c r="E78" s="75">
        <v>64.599999999999994</v>
      </c>
      <c r="F78" s="162">
        <v>18</v>
      </c>
      <c r="G78" s="162">
        <v>17.3</v>
      </c>
    </row>
    <row r="79" spans="2:7" ht="14.5" thickBot="1" x14ac:dyDescent="0.35">
      <c r="B79" s="607"/>
      <c r="C79" s="261" t="s">
        <v>485</v>
      </c>
      <c r="D79" s="75">
        <v>165.6</v>
      </c>
      <c r="E79" s="75">
        <v>177.2</v>
      </c>
      <c r="F79" s="162">
        <v>44.3</v>
      </c>
      <c r="G79" s="162">
        <v>47.4</v>
      </c>
    </row>
    <row r="80" spans="2:7" ht="14.5" thickBot="1" x14ac:dyDescent="0.35">
      <c r="B80" s="608"/>
      <c r="C80" s="261" t="s">
        <v>228</v>
      </c>
      <c r="D80" s="75">
        <v>118.5</v>
      </c>
      <c r="E80" s="75">
        <v>109.1</v>
      </c>
      <c r="F80" s="162">
        <v>31.7</v>
      </c>
      <c r="G80" s="162">
        <v>29.2</v>
      </c>
    </row>
    <row r="81" spans="2:7" x14ac:dyDescent="0.3">
      <c r="B81" s="46" t="s">
        <v>492</v>
      </c>
    </row>
    <row r="82" spans="2:7" x14ac:dyDescent="0.3">
      <c r="B82" s="46" t="s">
        <v>673</v>
      </c>
      <c r="C82" s="46"/>
      <c r="D82" s="46"/>
      <c r="E82" s="46"/>
      <c r="F82" s="46"/>
    </row>
    <row r="83" spans="2:7" x14ac:dyDescent="0.3">
      <c r="B83" s="46" t="s">
        <v>672</v>
      </c>
      <c r="C83" s="46"/>
      <c r="D83" s="46"/>
      <c r="E83" s="46"/>
      <c r="F83" s="46"/>
    </row>
    <row r="84" spans="2:7" x14ac:dyDescent="0.3">
      <c r="B84" s="46" t="s">
        <v>674</v>
      </c>
      <c r="C84" s="46"/>
      <c r="D84" s="46"/>
      <c r="E84" s="46"/>
      <c r="F84" s="46"/>
    </row>
    <row r="85" spans="2:7" x14ac:dyDescent="0.3">
      <c r="B85" s="46" t="s">
        <v>671</v>
      </c>
      <c r="C85" s="46"/>
      <c r="D85" s="46"/>
      <c r="E85" s="46"/>
      <c r="F85" s="46"/>
    </row>
    <row r="86" spans="2:7" x14ac:dyDescent="0.3">
      <c r="B86" s="46" t="s">
        <v>489</v>
      </c>
      <c r="C86" s="46"/>
      <c r="D86" s="46"/>
      <c r="E86" s="46"/>
      <c r="F86" s="46"/>
    </row>
    <row r="88" spans="2:7" ht="13.5" thickBot="1" x14ac:dyDescent="0.35">
      <c r="B88" s="43" t="s">
        <v>1197</v>
      </c>
      <c r="C88" s="44"/>
      <c r="D88" s="44"/>
      <c r="E88" s="44"/>
      <c r="F88" s="44"/>
      <c r="G88" s="44"/>
    </row>
    <row r="89" spans="2:7" ht="13.5" customHeight="1" thickBot="1" x14ac:dyDescent="0.35">
      <c r="B89" s="624" t="s">
        <v>188</v>
      </c>
      <c r="C89" s="626" t="s">
        <v>189</v>
      </c>
      <c r="D89" s="626"/>
      <c r="E89" s="626"/>
      <c r="F89" s="622" t="s">
        <v>190</v>
      </c>
      <c r="G89" s="620" t="s">
        <v>191</v>
      </c>
    </row>
    <row r="90" spans="2:7" ht="39.75" customHeight="1" thickBot="1" x14ac:dyDescent="0.35">
      <c r="B90" s="625"/>
      <c r="C90" s="47" t="s">
        <v>54</v>
      </c>
      <c r="D90" s="47" t="s">
        <v>192</v>
      </c>
      <c r="E90" s="47" t="s">
        <v>193</v>
      </c>
      <c r="F90" s="623"/>
      <c r="G90" s="621"/>
    </row>
    <row r="91" spans="2:7" ht="14.5" thickBot="1" x14ac:dyDescent="0.35">
      <c r="B91" s="348" t="s">
        <v>194</v>
      </c>
      <c r="C91" s="350">
        <v>2768.5</v>
      </c>
      <c r="D91" s="350">
        <v>2620.8000000000002</v>
      </c>
      <c r="E91" s="350">
        <v>147.69999999999999</v>
      </c>
      <c r="F91" s="350">
        <v>78.099999999999994</v>
      </c>
      <c r="G91" s="351">
        <v>5.3</v>
      </c>
    </row>
    <row r="92" spans="2:7" ht="14.5" thickBot="1" x14ac:dyDescent="0.35">
      <c r="B92" s="349" t="s">
        <v>195</v>
      </c>
      <c r="C92" s="352">
        <v>405.1</v>
      </c>
      <c r="D92" s="352">
        <v>396</v>
      </c>
      <c r="E92" s="352">
        <v>9.1</v>
      </c>
      <c r="F92" s="352">
        <v>85.4</v>
      </c>
      <c r="G92" s="353">
        <v>2.2000000000000002</v>
      </c>
    </row>
    <row r="93" spans="2:7" ht="14.5" thickBot="1" x14ac:dyDescent="0.35">
      <c r="B93" s="349" t="s">
        <v>196</v>
      </c>
      <c r="C93" s="352">
        <v>291.8</v>
      </c>
      <c r="D93" s="352">
        <v>281</v>
      </c>
      <c r="E93" s="352">
        <v>10.9</v>
      </c>
      <c r="F93" s="352">
        <v>79.599999999999994</v>
      </c>
      <c r="G93" s="353">
        <v>3.7</v>
      </c>
    </row>
    <row r="94" spans="2:7" ht="14.5" thickBot="1" x14ac:dyDescent="0.35">
      <c r="B94" s="349" t="s">
        <v>197</v>
      </c>
      <c r="C94" s="352">
        <v>287.8</v>
      </c>
      <c r="D94" s="352">
        <v>279</v>
      </c>
      <c r="E94" s="352">
        <v>8.6999999999999993</v>
      </c>
      <c r="F94" s="352">
        <v>79.8</v>
      </c>
      <c r="G94" s="353">
        <v>3</v>
      </c>
    </row>
    <row r="95" spans="2:7" ht="14.5" thickBot="1" x14ac:dyDescent="0.35">
      <c r="B95" s="349" t="s">
        <v>198</v>
      </c>
      <c r="C95" s="352">
        <v>340.8</v>
      </c>
      <c r="D95" s="352">
        <v>330.3</v>
      </c>
      <c r="E95" s="352">
        <v>10.6</v>
      </c>
      <c r="F95" s="352">
        <v>79</v>
      </c>
      <c r="G95" s="353">
        <v>3.1</v>
      </c>
    </row>
    <row r="96" spans="2:7" ht="14.5" thickBot="1" x14ac:dyDescent="0.35">
      <c r="B96" s="349" t="s">
        <v>199</v>
      </c>
      <c r="C96" s="352">
        <v>357.8</v>
      </c>
      <c r="D96" s="352">
        <v>347.2</v>
      </c>
      <c r="E96" s="352">
        <v>10.5</v>
      </c>
      <c r="F96" s="352">
        <v>81.400000000000006</v>
      </c>
      <c r="G96" s="353">
        <v>2.9</v>
      </c>
    </row>
    <row r="97" spans="2:7" ht="14.5" thickBot="1" x14ac:dyDescent="0.35">
      <c r="B97" s="349" t="s">
        <v>200</v>
      </c>
      <c r="C97" s="352">
        <v>314.10000000000002</v>
      </c>
      <c r="D97" s="352">
        <v>290.5</v>
      </c>
      <c r="E97" s="352">
        <v>23.6</v>
      </c>
      <c r="F97" s="352">
        <v>76.2</v>
      </c>
      <c r="G97" s="353">
        <v>7.5</v>
      </c>
    </row>
    <row r="98" spans="2:7" ht="14.5" thickBot="1" x14ac:dyDescent="0.35">
      <c r="B98" s="349" t="s">
        <v>201</v>
      </c>
      <c r="C98" s="352">
        <v>396.9</v>
      </c>
      <c r="D98" s="352">
        <v>354.9</v>
      </c>
      <c r="E98" s="352">
        <v>42</v>
      </c>
      <c r="F98" s="352">
        <v>72.2</v>
      </c>
      <c r="G98" s="353">
        <v>10.6</v>
      </c>
    </row>
    <row r="99" spans="2:7" ht="14.5" thickBot="1" x14ac:dyDescent="0.35">
      <c r="B99" s="349" t="s">
        <v>202</v>
      </c>
      <c r="C99" s="352">
        <v>374.2</v>
      </c>
      <c r="D99" s="352">
        <v>341.9</v>
      </c>
      <c r="E99" s="352">
        <v>32.299999999999997</v>
      </c>
      <c r="F99" s="352">
        <v>72.8</v>
      </c>
      <c r="G99" s="353">
        <v>8.6</v>
      </c>
    </row>
    <row r="100" spans="2:7" x14ac:dyDescent="0.3">
      <c r="B100" s="42" t="s">
        <v>21</v>
      </c>
      <c r="C100" s="44"/>
      <c r="D100" s="44"/>
      <c r="E100" s="44"/>
      <c r="F100" s="44"/>
      <c r="G100" s="44"/>
    </row>
    <row r="102" spans="2:7" ht="13.5" thickBot="1" x14ac:dyDescent="0.35">
      <c r="B102" s="354" t="s">
        <v>1198</v>
      </c>
      <c r="C102" s="44"/>
      <c r="D102" s="44"/>
      <c r="E102" s="44"/>
      <c r="F102" s="44"/>
    </row>
    <row r="103" spans="2:7" ht="36.75" customHeight="1" thickBot="1" x14ac:dyDescent="0.35">
      <c r="B103" s="609" t="s">
        <v>188</v>
      </c>
      <c r="C103" s="612" t="s">
        <v>203</v>
      </c>
      <c r="D103" s="613"/>
      <c r="E103" s="614"/>
      <c r="F103" s="615" t="s">
        <v>177</v>
      </c>
    </row>
    <row r="104" spans="2:7" ht="13.5" thickBot="1" x14ac:dyDescent="0.35">
      <c r="B104" s="610"/>
      <c r="C104" s="609" t="s">
        <v>54</v>
      </c>
      <c r="D104" s="618" t="s">
        <v>204</v>
      </c>
      <c r="E104" s="619"/>
      <c r="F104" s="616"/>
    </row>
    <row r="105" spans="2:7" ht="13.5" thickBot="1" x14ac:dyDescent="0.35">
      <c r="B105" s="611"/>
      <c r="C105" s="611"/>
      <c r="D105" s="306" t="s">
        <v>173</v>
      </c>
      <c r="E105" s="306" t="s">
        <v>175</v>
      </c>
      <c r="F105" s="617"/>
    </row>
    <row r="106" spans="2:7" ht="14.5" thickBot="1" x14ac:dyDescent="0.35">
      <c r="B106" s="76" t="s">
        <v>194</v>
      </c>
      <c r="C106" s="99">
        <v>-3.4</v>
      </c>
      <c r="D106" s="99">
        <v>10.8</v>
      </c>
      <c r="E106" s="99">
        <v>-14.2</v>
      </c>
      <c r="F106" s="355">
        <v>7.3</v>
      </c>
    </row>
    <row r="107" spans="2:7" ht="14.5" thickBot="1" x14ac:dyDescent="0.35">
      <c r="B107" s="229" t="s">
        <v>195</v>
      </c>
      <c r="C107" s="21">
        <v>3.9</v>
      </c>
      <c r="D107" s="21">
        <v>4</v>
      </c>
      <c r="E107" s="21">
        <v>-0.1</v>
      </c>
      <c r="F107" s="31">
        <v>0.9</v>
      </c>
    </row>
    <row r="108" spans="2:7" ht="14.5" thickBot="1" x14ac:dyDescent="0.35">
      <c r="B108" s="229" t="s">
        <v>196</v>
      </c>
      <c r="C108" s="21">
        <v>2.1</v>
      </c>
      <c r="D108" s="21">
        <v>3</v>
      </c>
      <c r="E108" s="21">
        <v>-0.7</v>
      </c>
      <c r="F108" s="31">
        <v>-1.3</v>
      </c>
    </row>
    <row r="109" spans="2:7" ht="14.5" thickBot="1" x14ac:dyDescent="0.35">
      <c r="B109" s="229" t="s">
        <v>197</v>
      </c>
      <c r="C109" s="21">
        <v>-0.2</v>
      </c>
      <c r="D109" s="21">
        <v>0.3</v>
      </c>
      <c r="E109" s="21">
        <v>-0.6</v>
      </c>
      <c r="F109" s="31">
        <v>-1.1000000000000001</v>
      </c>
    </row>
    <row r="110" spans="2:7" ht="14.5" thickBot="1" x14ac:dyDescent="0.35">
      <c r="B110" s="229" t="s">
        <v>198</v>
      </c>
      <c r="C110" s="21">
        <v>-6</v>
      </c>
      <c r="D110" s="21">
        <v>-4.3</v>
      </c>
      <c r="E110" s="21">
        <v>-1.6</v>
      </c>
      <c r="F110" s="31">
        <v>4.5</v>
      </c>
    </row>
    <row r="111" spans="2:7" ht="14.5" thickBot="1" x14ac:dyDescent="0.35">
      <c r="B111" s="229" t="s">
        <v>199</v>
      </c>
      <c r="C111" s="21">
        <v>-1.3</v>
      </c>
      <c r="D111" s="21">
        <v>0</v>
      </c>
      <c r="E111" s="21">
        <v>-1.4</v>
      </c>
      <c r="F111" s="31">
        <v>1.8</v>
      </c>
    </row>
    <row r="112" spans="2:7" ht="14.5" thickBot="1" x14ac:dyDescent="0.35">
      <c r="B112" s="229" t="s">
        <v>200</v>
      </c>
      <c r="C112" s="21">
        <v>-2.7</v>
      </c>
      <c r="D112" s="21">
        <v>1.6</v>
      </c>
      <c r="E112" s="21">
        <v>-4.3</v>
      </c>
      <c r="F112" s="31">
        <v>0.8</v>
      </c>
    </row>
    <row r="113" spans="2:15" ht="14.5" thickBot="1" x14ac:dyDescent="0.35">
      <c r="B113" s="229" t="s">
        <v>201</v>
      </c>
      <c r="C113" s="21">
        <v>0.3</v>
      </c>
      <c r="D113" s="21">
        <v>1</v>
      </c>
      <c r="E113" s="21">
        <v>-0.7</v>
      </c>
      <c r="F113" s="31">
        <v>1.1000000000000001</v>
      </c>
    </row>
    <row r="114" spans="2:15" ht="14.5" thickBot="1" x14ac:dyDescent="0.35">
      <c r="B114" s="229" t="s">
        <v>202</v>
      </c>
      <c r="C114" s="21">
        <v>0.5</v>
      </c>
      <c r="D114" s="21">
        <v>5.2</v>
      </c>
      <c r="E114" s="21">
        <v>-4.7</v>
      </c>
      <c r="F114" s="31">
        <v>0.7</v>
      </c>
    </row>
    <row r="115" spans="2:15" x14ac:dyDescent="0.3">
      <c r="B115" s="42" t="s">
        <v>21</v>
      </c>
      <c r="C115" s="44"/>
      <c r="D115" s="44"/>
      <c r="E115" s="44"/>
      <c r="F115" s="44"/>
    </row>
    <row r="118" spans="2:15" ht="13.5" thickBot="1" x14ac:dyDescent="0.35">
      <c r="B118" s="43" t="s">
        <v>675</v>
      </c>
      <c r="C118" s="44"/>
      <c r="D118" s="44"/>
      <c r="E118" s="44"/>
      <c r="J118" s="44"/>
      <c r="K118" s="44"/>
      <c r="L118" s="44"/>
      <c r="M118" s="44"/>
      <c r="N118" s="44"/>
      <c r="O118" s="44"/>
    </row>
    <row r="119" spans="2:15" ht="12.75" customHeight="1" thickBot="1" x14ac:dyDescent="0.35">
      <c r="B119" s="602" t="s">
        <v>7</v>
      </c>
      <c r="C119" s="604" t="s">
        <v>8</v>
      </c>
      <c r="D119" s="605"/>
      <c r="E119" s="604" t="s">
        <v>9</v>
      </c>
      <c r="F119" s="605"/>
      <c r="G119" s="604" t="s">
        <v>10</v>
      </c>
      <c r="H119" s="605"/>
    </row>
    <row r="120" spans="2:15" ht="14.5" thickBot="1" x14ac:dyDescent="0.35">
      <c r="B120" s="603"/>
      <c r="C120" s="150">
        <v>2023</v>
      </c>
      <c r="D120" s="150">
        <v>2024</v>
      </c>
      <c r="E120" s="150">
        <v>2023</v>
      </c>
      <c r="F120" s="150">
        <v>2024</v>
      </c>
      <c r="G120" s="150">
        <v>2023</v>
      </c>
      <c r="H120" s="150">
        <v>2024</v>
      </c>
    </row>
    <row r="121" spans="2:15" ht="14.5" thickBot="1" x14ac:dyDescent="0.35">
      <c r="B121" s="68" t="s">
        <v>8</v>
      </c>
      <c r="C121" s="161">
        <v>61.9</v>
      </c>
      <c r="D121" s="161">
        <v>61.8</v>
      </c>
      <c r="E121" s="161">
        <v>67.5</v>
      </c>
      <c r="F121" s="161">
        <v>67.400000000000006</v>
      </c>
      <c r="G121" s="161">
        <v>56.6</v>
      </c>
      <c r="H121" s="161">
        <v>56.4</v>
      </c>
    </row>
    <row r="122" spans="2:15" ht="14.5" thickBot="1" x14ac:dyDescent="0.35">
      <c r="B122" s="29" t="s">
        <v>11</v>
      </c>
      <c r="C122" s="162">
        <v>5.2</v>
      </c>
      <c r="D122" s="162">
        <v>6.5</v>
      </c>
      <c r="E122" s="162">
        <v>6.6</v>
      </c>
      <c r="F122" s="162">
        <v>8</v>
      </c>
      <c r="G122" s="162">
        <v>3.8</v>
      </c>
      <c r="H122" s="162">
        <v>4.9000000000000004</v>
      </c>
    </row>
    <row r="123" spans="2:15" ht="14.5" thickBot="1" x14ac:dyDescent="0.35">
      <c r="B123" s="29" t="s">
        <v>12</v>
      </c>
      <c r="C123" s="162">
        <v>48.6</v>
      </c>
      <c r="D123" s="162">
        <v>48</v>
      </c>
      <c r="E123" s="162">
        <v>58.5</v>
      </c>
      <c r="F123" s="162">
        <v>57.5</v>
      </c>
      <c r="G123" s="162">
        <v>38.299999999999997</v>
      </c>
      <c r="H123" s="162">
        <v>38.200000000000003</v>
      </c>
    </row>
    <row r="124" spans="2:15" ht="14.5" thickBot="1" x14ac:dyDescent="0.35">
      <c r="B124" s="29" t="s">
        <v>13</v>
      </c>
      <c r="C124" s="162">
        <v>84.7</v>
      </c>
      <c r="D124" s="162">
        <v>85.1</v>
      </c>
      <c r="E124" s="162">
        <v>91.1</v>
      </c>
      <c r="F124" s="162">
        <v>91.2</v>
      </c>
      <c r="G124" s="162">
        <v>77.900000000000006</v>
      </c>
      <c r="H124" s="162">
        <v>78.8</v>
      </c>
    </row>
    <row r="125" spans="2:15" ht="14.5" thickBot="1" x14ac:dyDescent="0.35">
      <c r="B125" s="29" t="s">
        <v>14</v>
      </c>
      <c r="C125" s="162">
        <v>88.1</v>
      </c>
      <c r="D125" s="162">
        <v>89.2</v>
      </c>
      <c r="E125" s="162">
        <v>94.2</v>
      </c>
      <c r="F125" s="162">
        <v>95.2</v>
      </c>
      <c r="G125" s="162">
        <v>81.7</v>
      </c>
      <c r="H125" s="162">
        <v>83</v>
      </c>
    </row>
    <row r="126" spans="2:15" ht="14.5" thickBot="1" x14ac:dyDescent="0.35">
      <c r="B126" s="29" t="s">
        <v>15</v>
      </c>
      <c r="C126" s="162">
        <v>90.5</v>
      </c>
      <c r="D126" s="162">
        <v>90.6</v>
      </c>
      <c r="E126" s="162">
        <v>94.8</v>
      </c>
      <c r="F126" s="162">
        <v>95.4</v>
      </c>
      <c r="G126" s="162">
        <v>86</v>
      </c>
      <c r="H126" s="162">
        <v>85.7</v>
      </c>
    </row>
    <row r="127" spans="2:15" ht="14.5" thickBot="1" x14ac:dyDescent="0.35">
      <c r="B127" s="29" t="s">
        <v>16</v>
      </c>
      <c r="C127" s="162">
        <v>92.3</v>
      </c>
      <c r="D127" s="162">
        <v>91.9</v>
      </c>
      <c r="E127" s="162">
        <v>94.3</v>
      </c>
      <c r="F127" s="162">
        <v>94.4</v>
      </c>
      <c r="G127" s="162">
        <v>90.1</v>
      </c>
      <c r="H127" s="162">
        <v>89.2</v>
      </c>
    </row>
    <row r="128" spans="2:15" ht="14.5" thickBot="1" x14ac:dyDescent="0.35">
      <c r="B128" s="29" t="s">
        <v>17</v>
      </c>
      <c r="C128" s="162">
        <v>92.4</v>
      </c>
      <c r="D128" s="162">
        <v>93.1</v>
      </c>
      <c r="E128" s="162">
        <v>92.6</v>
      </c>
      <c r="F128" s="162">
        <v>94.5</v>
      </c>
      <c r="G128" s="162">
        <v>92.1</v>
      </c>
      <c r="H128" s="162">
        <v>91.6</v>
      </c>
    </row>
    <row r="129" spans="2:15" ht="14.5" thickBot="1" x14ac:dyDescent="0.35">
      <c r="B129" s="29" t="s">
        <v>18</v>
      </c>
      <c r="C129" s="162">
        <v>88.6</v>
      </c>
      <c r="D129" s="162">
        <v>89.5</v>
      </c>
      <c r="E129" s="162">
        <v>89.7</v>
      </c>
      <c r="F129" s="162">
        <v>91</v>
      </c>
      <c r="G129" s="162">
        <v>87.5</v>
      </c>
      <c r="H129" s="162">
        <v>88</v>
      </c>
    </row>
    <row r="130" spans="2:15" ht="14.5" thickBot="1" x14ac:dyDescent="0.35">
      <c r="B130" s="29" t="s">
        <v>19</v>
      </c>
      <c r="C130" s="162">
        <v>85.6</v>
      </c>
      <c r="D130" s="162">
        <v>83.6</v>
      </c>
      <c r="E130" s="162">
        <v>85.6</v>
      </c>
      <c r="F130" s="162">
        <v>85.7</v>
      </c>
      <c r="G130" s="162">
        <v>85.6</v>
      </c>
      <c r="H130" s="162">
        <v>81.5</v>
      </c>
    </row>
    <row r="131" spans="2:15" ht="14.5" thickBot="1" x14ac:dyDescent="0.35">
      <c r="B131" s="29" t="s">
        <v>20</v>
      </c>
      <c r="C131" s="162">
        <v>52.6</v>
      </c>
      <c r="D131" s="162">
        <v>53</v>
      </c>
      <c r="E131" s="162">
        <v>59.1</v>
      </c>
      <c r="F131" s="162">
        <v>56.8</v>
      </c>
      <c r="G131" s="162">
        <v>46.8</v>
      </c>
      <c r="H131" s="162">
        <v>49.6</v>
      </c>
    </row>
    <row r="132" spans="2:15" ht="14.5" thickBot="1" x14ac:dyDescent="0.35">
      <c r="B132" s="29" t="s">
        <v>676</v>
      </c>
      <c r="C132" s="162">
        <v>5.5</v>
      </c>
      <c r="D132" s="162">
        <v>6.2</v>
      </c>
      <c r="E132" s="162">
        <v>7.2</v>
      </c>
      <c r="F132" s="162">
        <v>7.8</v>
      </c>
      <c r="G132" s="162">
        <v>4.3</v>
      </c>
      <c r="H132" s="162">
        <v>5.0999999999999996</v>
      </c>
    </row>
    <row r="133" spans="2:15" x14ac:dyDescent="0.3">
      <c r="B133" s="36" t="s">
        <v>21</v>
      </c>
      <c r="C133" s="44"/>
      <c r="D133" s="44"/>
      <c r="E133" s="44"/>
      <c r="F133" s="44"/>
      <c r="G133" s="44"/>
      <c r="H133" s="44"/>
    </row>
    <row r="134" spans="2:15" x14ac:dyDescent="0.3">
      <c r="L134" s="13"/>
      <c r="M134" s="13"/>
      <c r="N134" s="13"/>
      <c r="O134" s="13"/>
    </row>
    <row r="135" spans="2:15" x14ac:dyDescent="0.3">
      <c r="L135" s="13"/>
      <c r="M135" s="13"/>
      <c r="N135" s="13"/>
      <c r="O135" s="13"/>
    </row>
    <row r="136" spans="2:15" x14ac:dyDescent="0.3">
      <c r="L136" s="13"/>
      <c r="M136" s="13"/>
      <c r="N136" s="13"/>
      <c r="O136" s="13"/>
    </row>
    <row r="137" spans="2:15" x14ac:dyDescent="0.3">
      <c r="L137" s="13"/>
      <c r="M137" s="13"/>
      <c r="N137" s="13"/>
      <c r="O137" s="13"/>
    </row>
    <row r="138" spans="2:15" x14ac:dyDescent="0.3">
      <c r="L138" s="13"/>
      <c r="M138" s="13"/>
      <c r="N138" s="13"/>
      <c r="O138" s="13"/>
    </row>
    <row r="139" spans="2:15" x14ac:dyDescent="0.3">
      <c r="L139" s="13"/>
      <c r="M139" s="13"/>
      <c r="N139" s="13"/>
      <c r="O139" s="13"/>
    </row>
    <row r="140" spans="2:15" x14ac:dyDescent="0.3">
      <c r="L140" s="13"/>
      <c r="M140" s="13"/>
      <c r="N140" s="13"/>
      <c r="O140" s="13"/>
    </row>
    <row r="141" spans="2:15" x14ac:dyDescent="0.3">
      <c r="L141" s="13"/>
      <c r="M141" s="13"/>
      <c r="N141" s="13"/>
      <c r="O141" s="13"/>
    </row>
    <row r="147" spans="9:11" ht="36" customHeight="1" x14ac:dyDescent="0.3"/>
    <row r="148" spans="9:11" x14ac:dyDescent="0.3">
      <c r="I148" s="14"/>
      <c r="J148" s="14"/>
      <c r="K148" s="14"/>
    </row>
    <row r="149" spans="9:11" x14ac:dyDescent="0.3">
      <c r="I149" s="15"/>
      <c r="J149" s="15"/>
      <c r="K149" s="15"/>
    </row>
    <row r="150" spans="9:11" x14ac:dyDescent="0.3">
      <c r="I150" s="15"/>
      <c r="J150" s="15"/>
      <c r="K150" s="15"/>
    </row>
    <row r="151" spans="9:11" x14ac:dyDescent="0.3">
      <c r="I151" s="15"/>
      <c r="J151" s="15"/>
      <c r="K151" s="15"/>
    </row>
    <row r="152" spans="9:11" x14ac:dyDescent="0.3">
      <c r="I152" s="15"/>
      <c r="J152" s="15"/>
      <c r="K152" s="15"/>
    </row>
    <row r="153" spans="9:11" x14ac:dyDescent="0.3">
      <c r="I153" s="15"/>
      <c r="J153" s="15"/>
      <c r="K153" s="15"/>
    </row>
    <row r="154" spans="9:11" x14ac:dyDescent="0.3">
      <c r="I154" s="15"/>
      <c r="J154" s="15"/>
      <c r="K154" s="15"/>
    </row>
    <row r="155" spans="9:11" x14ac:dyDescent="0.3">
      <c r="I155" s="15"/>
      <c r="J155" s="15"/>
      <c r="K155" s="15"/>
    </row>
    <row r="156" spans="9:11" x14ac:dyDescent="0.3">
      <c r="I156" s="15"/>
      <c r="J156" s="15"/>
      <c r="K156" s="15"/>
    </row>
  </sheetData>
  <mergeCells count="27">
    <mergeCell ref="G89:G90"/>
    <mergeCell ref="F89:F90"/>
    <mergeCell ref="B89:B90"/>
    <mergeCell ref="C89:E89"/>
    <mergeCell ref="B71:B75"/>
    <mergeCell ref="B76:B80"/>
    <mergeCell ref="B103:B105"/>
    <mergeCell ref="C103:E103"/>
    <mergeCell ref="F103:F105"/>
    <mergeCell ref="C104:C105"/>
    <mergeCell ref="D104:E104"/>
    <mergeCell ref="B25:B26"/>
    <mergeCell ref="C25:D25"/>
    <mergeCell ref="E25:F25"/>
    <mergeCell ref="D38:G38"/>
    <mergeCell ref="B119:B120"/>
    <mergeCell ref="C119:D119"/>
    <mergeCell ref="E119:F119"/>
    <mergeCell ref="G119:H119"/>
    <mergeCell ref="B46:B50"/>
    <mergeCell ref="B51:B55"/>
    <mergeCell ref="B56:B60"/>
    <mergeCell ref="B61:B65"/>
    <mergeCell ref="B66:B70"/>
    <mergeCell ref="D40:E40"/>
    <mergeCell ref="F40:G40"/>
    <mergeCell ref="B41:B45"/>
  </mergeCell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B8C7"/>
    <pageSetUpPr fitToPage="1"/>
  </sheetPr>
  <dimension ref="A2:Y93"/>
  <sheetViews>
    <sheetView zoomScale="80" zoomScaleNormal="80" zoomScaleSheetLayoutView="80" workbookViewId="0">
      <selection activeCell="A52" sqref="A1:A1048576"/>
    </sheetView>
  </sheetViews>
  <sheetFormatPr defaultColWidth="9.1796875" defaultRowHeight="15.5" x14ac:dyDescent="0.35"/>
  <cols>
    <col min="1" max="1" width="9.1796875" style="566"/>
    <col min="2" max="13" width="9.1796875" style="48"/>
    <col min="14" max="15" width="11.26953125" style="48" bestFit="1" customWidth="1"/>
    <col min="16" max="16" width="11.26953125" style="48" customWidth="1"/>
    <col min="17" max="17" width="10.26953125" style="48" customWidth="1"/>
    <col min="18" max="18" width="10.1796875" style="48" customWidth="1"/>
    <col min="19" max="19" width="10.81640625" style="48" customWidth="1"/>
    <col min="20" max="20" width="11.453125" style="48" customWidth="1"/>
    <col min="21" max="21" width="9.81640625" style="48" bestFit="1" customWidth="1"/>
    <col min="22" max="23" width="8.453125" style="48" customWidth="1"/>
    <col min="24" max="16384" width="9.1796875" style="48"/>
  </cols>
  <sheetData>
    <row r="2" spans="1:25" x14ac:dyDescent="0.35">
      <c r="A2" s="565" t="s">
        <v>1209</v>
      </c>
    </row>
    <row r="4" spans="1:25" ht="15.75" customHeight="1" x14ac:dyDescent="0.35">
      <c r="O4" s="49"/>
      <c r="P4" s="628" t="s">
        <v>440</v>
      </c>
      <c r="Q4" s="629"/>
      <c r="R4" s="628" t="s">
        <v>443</v>
      </c>
      <c r="S4" s="629"/>
      <c r="T4" s="628" t="s">
        <v>441</v>
      </c>
      <c r="U4" s="629"/>
      <c r="V4" s="628" t="s">
        <v>442</v>
      </c>
      <c r="W4" s="629"/>
    </row>
    <row r="5" spans="1:25" x14ac:dyDescent="0.35">
      <c r="O5" s="50" t="s">
        <v>444</v>
      </c>
      <c r="P5" s="316">
        <v>2023</v>
      </c>
      <c r="Q5" s="316">
        <v>2024</v>
      </c>
      <c r="R5" s="316">
        <v>2023</v>
      </c>
      <c r="S5" s="316">
        <v>2024</v>
      </c>
      <c r="T5" s="316">
        <v>2023</v>
      </c>
      <c r="U5" s="316">
        <v>2024</v>
      </c>
      <c r="V5" s="316">
        <v>2023</v>
      </c>
      <c r="W5" s="316">
        <v>2024</v>
      </c>
    </row>
    <row r="6" spans="1:25" x14ac:dyDescent="0.35">
      <c r="O6" s="51" t="s">
        <v>428</v>
      </c>
      <c r="P6" s="320">
        <v>189245</v>
      </c>
      <c r="Q6" s="320">
        <v>190186</v>
      </c>
      <c r="R6" s="322">
        <v>1925943</v>
      </c>
      <c r="S6" s="322">
        <v>1902630</v>
      </c>
      <c r="T6" s="317">
        <v>330977</v>
      </c>
      <c r="U6" s="317">
        <v>323251</v>
      </c>
      <c r="V6" s="322">
        <v>219309</v>
      </c>
      <c r="W6" s="54">
        <v>235632</v>
      </c>
      <c r="Y6" s="52"/>
    </row>
    <row r="7" spans="1:25" ht="15.75" customHeight="1" x14ac:dyDescent="0.35">
      <c r="O7" s="51" t="s">
        <v>429</v>
      </c>
      <c r="P7" s="320">
        <v>189668</v>
      </c>
      <c r="Q7" s="320">
        <v>190934</v>
      </c>
      <c r="R7" s="322">
        <v>1927994</v>
      </c>
      <c r="S7" s="322">
        <v>1906593</v>
      </c>
      <c r="T7" s="317">
        <v>336626</v>
      </c>
      <c r="U7" s="317">
        <v>337921</v>
      </c>
      <c r="V7" s="322">
        <v>217799</v>
      </c>
      <c r="W7" s="54">
        <v>233844</v>
      </c>
      <c r="Y7" s="52"/>
    </row>
    <row r="8" spans="1:25" x14ac:dyDescent="0.35">
      <c r="O8" s="53" t="s">
        <v>430</v>
      </c>
      <c r="P8" s="318">
        <v>190497</v>
      </c>
      <c r="Q8" s="318">
        <v>191612</v>
      </c>
      <c r="R8" s="318">
        <v>1934227</v>
      </c>
      <c r="S8" s="318">
        <v>1910970</v>
      </c>
      <c r="T8" s="318">
        <v>350867</v>
      </c>
      <c r="U8" s="318">
        <v>351436</v>
      </c>
      <c r="V8" s="318">
        <v>216748</v>
      </c>
      <c r="W8" s="54">
        <v>232629</v>
      </c>
      <c r="Y8" s="52"/>
    </row>
    <row r="9" spans="1:25" x14ac:dyDescent="0.35">
      <c r="O9" s="53" t="s">
        <v>431</v>
      </c>
      <c r="P9" s="319">
        <v>191107</v>
      </c>
      <c r="Q9" s="319">
        <v>192281</v>
      </c>
      <c r="R9" s="319">
        <v>1931567</v>
      </c>
      <c r="S9" s="319">
        <v>1913989</v>
      </c>
      <c r="T9" s="319">
        <v>355881</v>
      </c>
      <c r="U9" s="319">
        <v>363111</v>
      </c>
      <c r="V9" s="319">
        <v>215858</v>
      </c>
      <c r="W9" s="323">
        <v>231732</v>
      </c>
      <c r="Y9" s="52"/>
    </row>
    <row r="10" spans="1:25" x14ac:dyDescent="0.35">
      <c r="O10" s="53" t="s">
        <v>432</v>
      </c>
      <c r="P10" s="319">
        <v>191945</v>
      </c>
      <c r="Q10" s="319">
        <v>193033</v>
      </c>
      <c r="R10" s="319">
        <v>1934495</v>
      </c>
      <c r="S10" s="319">
        <v>1913895</v>
      </c>
      <c r="T10" s="319">
        <v>370200</v>
      </c>
      <c r="U10" s="319">
        <v>377127</v>
      </c>
      <c r="V10" s="319">
        <v>215067</v>
      </c>
      <c r="W10" s="54">
        <v>230650</v>
      </c>
      <c r="Y10" s="52"/>
    </row>
    <row r="11" spans="1:25" x14ac:dyDescent="0.35">
      <c r="O11" s="53" t="s">
        <v>433</v>
      </c>
      <c r="P11" s="320">
        <v>192658</v>
      </c>
      <c r="Q11" s="320">
        <v>193725</v>
      </c>
      <c r="R11" s="320">
        <v>1934838</v>
      </c>
      <c r="S11" s="320">
        <v>1913833</v>
      </c>
      <c r="T11" s="320">
        <v>385432</v>
      </c>
      <c r="U11" s="320">
        <v>387123</v>
      </c>
      <c r="V11" s="320">
        <v>214153</v>
      </c>
      <c r="W11" s="54">
        <v>229472</v>
      </c>
      <c r="Y11" s="52"/>
    </row>
    <row r="12" spans="1:25" x14ac:dyDescent="0.35">
      <c r="O12" s="53" t="s">
        <v>434</v>
      </c>
      <c r="P12" s="320">
        <v>193025</v>
      </c>
      <c r="Q12" s="320">
        <v>194199</v>
      </c>
      <c r="R12" s="320">
        <v>1924872</v>
      </c>
      <c r="S12" s="320">
        <v>1906424</v>
      </c>
      <c r="T12" s="320">
        <v>388589</v>
      </c>
      <c r="U12" s="320">
        <v>395891</v>
      </c>
      <c r="V12" s="320">
        <v>229493</v>
      </c>
      <c r="W12" s="54">
        <v>240550</v>
      </c>
      <c r="Y12" s="52"/>
    </row>
    <row r="13" spans="1:25" x14ac:dyDescent="0.35">
      <c r="O13" s="53" t="s">
        <v>435</v>
      </c>
      <c r="P13" s="321">
        <v>193015</v>
      </c>
      <c r="Q13" s="321">
        <v>194489</v>
      </c>
      <c r="R13" s="321">
        <v>1924234</v>
      </c>
      <c r="S13" s="321">
        <v>1906907</v>
      </c>
      <c r="T13" s="321">
        <v>391480</v>
      </c>
      <c r="U13" s="321">
        <v>398002</v>
      </c>
      <c r="V13" s="321">
        <v>228836</v>
      </c>
      <c r="W13" s="54">
        <v>239645</v>
      </c>
      <c r="Y13" s="52"/>
    </row>
    <row r="14" spans="1:25" x14ac:dyDescent="0.35">
      <c r="O14" s="53" t="s">
        <v>436</v>
      </c>
      <c r="P14" s="320">
        <v>192801</v>
      </c>
      <c r="Q14" s="320">
        <v>194635</v>
      </c>
      <c r="R14" s="320">
        <v>1936790</v>
      </c>
      <c r="S14" s="320">
        <v>1923442</v>
      </c>
      <c r="T14" s="320">
        <v>386626</v>
      </c>
      <c r="U14" s="320">
        <v>389476</v>
      </c>
      <c r="V14" s="320">
        <v>227975</v>
      </c>
      <c r="W14" s="54">
        <v>238638</v>
      </c>
      <c r="Y14" s="52"/>
    </row>
    <row r="15" spans="1:25" x14ac:dyDescent="0.35">
      <c r="O15" s="53" t="s">
        <v>437</v>
      </c>
      <c r="P15" s="321">
        <v>192790</v>
      </c>
      <c r="Q15" s="321">
        <v>194593</v>
      </c>
      <c r="R15" s="321">
        <v>1939405</v>
      </c>
      <c r="S15" s="321">
        <v>1926534</v>
      </c>
      <c r="T15" s="321">
        <v>381953</v>
      </c>
      <c r="U15" s="321">
        <v>387849</v>
      </c>
      <c r="V15" s="321">
        <v>242877</v>
      </c>
      <c r="W15" s="321">
        <v>253104</v>
      </c>
      <c r="Y15" s="52"/>
    </row>
    <row r="16" spans="1:25" x14ac:dyDescent="0.35">
      <c r="O16" s="53" t="s">
        <v>438</v>
      </c>
      <c r="P16" s="320">
        <v>192743</v>
      </c>
      <c r="Q16" s="320">
        <v>194786</v>
      </c>
      <c r="R16" s="320">
        <v>1936625</v>
      </c>
      <c r="S16" s="320">
        <v>1925774</v>
      </c>
      <c r="T16" s="320">
        <v>382368</v>
      </c>
      <c r="U16" s="320">
        <v>391009</v>
      </c>
      <c r="V16" s="320">
        <v>240097</v>
      </c>
      <c r="W16" s="54">
        <v>248161</v>
      </c>
      <c r="Y16" s="52"/>
    </row>
    <row r="17" spans="1:25" x14ac:dyDescent="0.35">
      <c r="O17" s="53" t="s">
        <v>439</v>
      </c>
      <c r="P17" s="321">
        <v>192222</v>
      </c>
      <c r="Q17" s="321">
        <v>194449</v>
      </c>
      <c r="R17" s="321">
        <v>1917503</v>
      </c>
      <c r="S17" s="321">
        <v>1913835</v>
      </c>
      <c r="T17" s="319">
        <v>371200</v>
      </c>
      <c r="U17" s="319">
        <v>382087</v>
      </c>
      <c r="V17" s="321">
        <v>238451</v>
      </c>
      <c r="W17" s="54">
        <v>246421</v>
      </c>
      <c r="Y17" s="52"/>
    </row>
    <row r="18" spans="1:25" x14ac:dyDescent="0.35">
      <c r="A18" s="567" t="s">
        <v>205</v>
      </c>
      <c r="B18" s="55"/>
      <c r="P18" s="52"/>
      <c r="Q18" s="52"/>
      <c r="R18" s="52"/>
      <c r="S18" s="52"/>
      <c r="T18" s="52"/>
      <c r="U18" s="52"/>
      <c r="V18" s="52"/>
      <c r="W18" s="52"/>
      <c r="Y18" s="52"/>
    </row>
    <row r="19" spans="1:25" x14ac:dyDescent="0.35">
      <c r="Q19" s="56"/>
      <c r="R19" s="52"/>
      <c r="U19" s="57"/>
    </row>
    <row r="20" spans="1:25" x14ac:dyDescent="0.35">
      <c r="A20" s="565" t="s">
        <v>1210</v>
      </c>
      <c r="Q20" s="52"/>
      <c r="S20" s="52"/>
      <c r="U20" s="52"/>
      <c r="W20" s="52"/>
      <c r="Y20" s="52"/>
    </row>
    <row r="22" spans="1:25" x14ac:dyDescent="0.35">
      <c r="S22" s="52"/>
    </row>
    <row r="23" spans="1:25" x14ac:dyDescent="0.35">
      <c r="Q23" s="52"/>
    </row>
    <row r="26" spans="1:25" x14ac:dyDescent="0.35">
      <c r="P26" s="52"/>
    </row>
    <row r="27" spans="1:25" x14ac:dyDescent="0.35">
      <c r="P27" s="52"/>
    </row>
    <row r="28" spans="1:25" x14ac:dyDescent="0.35">
      <c r="N28" s="58"/>
      <c r="P28" s="52"/>
    </row>
    <row r="29" spans="1:25" x14ac:dyDescent="0.35">
      <c r="N29" s="58"/>
      <c r="P29" s="52"/>
    </row>
    <row r="30" spans="1:25" x14ac:dyDescent="0.35">
      <c r="N30" s="58"/>
      <c r="P30" s="52"/>
    </row>
    <row r="31" spans="1:25" x14ac:dyDescent="0.35">
      <c r="N31" s="58"/>
      <c r="P31" s="52"/>
      <c r="Q31" s="52"/>
    </row>
    <row r="32" spans="1:25" x14ac:dyDescent="0.35">
      <c r="N32" s="58"/>
    </row>
    <row r="33" spans="1:20" x14ac:dyDescent="0.35">
      <c r="N33" s="58"/>
    </row>
    <row r="34" spans="1:20" x14ac:dyDescent="0.35">
      <c r="N34" s="58"/>
    </row>
    <row r="35" spans="1:20" x14ac:dyDescent="0.35">
      <c r="N35" s="58"/>
    </row>
    <row r="36" spans="1:20" x14ac:dyDescent="0.35">
      <c r="N36" s="58"/>
    </row>
    <row r="37" spans="1:20" x14ac:dyDescent="0.35">
      <c r="A37" s="567" t="s">
        <v>205</v>
      </c>
      <c r="N37" s="58"/>
    </row>
    <row r="38" spans="1:20" x14ac:dyDescent="0.35">
      <c r="N38" s="58"/>
    </row>
    <row r="39" spans="1:20" x14ac:dyDescent="0.35">
      <c r="A39" s="565" t="s">
        <v>1211</v>
      </c>
      <c r="N39" s="58"/>
    </row>
    <row r="40" spans="1:20" x14ac:dyDescent="0.35">
      <c r="N40" s="58"/>
    </row>
    <row r="41" spans="1:20" x14ac:dyDescent="0.35">
      <c r="N41" s="58"/>
    </row>
    <row r="42" spans="1:20" x14ac:dyDescent="0.35">
      <c r="N42" s="58"/>
      <c r="O42" s="58"/>
      <c r="P42" s="58"/>
      <c r="S42" s="630"/>
      <c r="T42" s="630"/>
    </row>
    <row r="43" spans="1:20" x14ac:dyDescent="0.35">
      <c r="N43" s="58"/>
    </row>
    <row r="44" spans="1:20" x14ac:dyDescent="0.35">
      <c r="N44" s="58"/>
    </row>
    <row r="45" spans="1:20" x14ac:dyDescent="0.35">
      <c r="N45" s="58"/>
      <c r="O45" s="59"/>
      <c r="P45" s="59"/>
      <c r="S45" s="627"/>
      <c r="T45" s="627"/>
    </row>
    <row r="46" spans="1:20" x14ac:dyDescent="0.35">
      <c r="N46" s="58"/>
    </row>
    <row r="47" spans="1:20" x14ac:dyDescent="0.35">
      <c r="N47" s="58"/>
    </row>
    <row r="48" spans="1:20" x14ac:dyDescent="0.35">
      <c r="N48" s="58"/>
    </row>
    <row r="49" spans="1:16" x14ac:dyDescent="0.35">
      <c r="N49" s="58"/>
      <c r="P49" s="1"/>
    </row>
    <row r="54" spans="1:16" ht="9.75" customHeight="1" x14ac:dyDescent="0.35">
      <c r="A54" s="565"/>
    </row>
    <row r="56" spans="1:16" x14ac:dyDescent="0.35">
      <c r="A56" s="567" t="s">
        <v>205</v>
      </c>
    </row>
    <row r="57" spans="1:16" x14ac:dyDescent="0.35">
      <c r="A57" s="568"/>
    </row>
    <row r="58" spans="1:16" x14ac:dyDescent="0.35">
      <c r="A58" s="565" t="s">
        <v>1212</v>
      </c>
    </row>
    <row r="59" spans="1:16" x14ac:dyDescent="0.35">
      <c r="A59" s="565"/>
    </row>
    <row r="61" spans="1:16" x14ac:dyDescent="0.35">
      <c r="A61" s="569"/>
    </row>
    <row r="76" spans="1:1" x14ac:dyDescent="0.35">
      <c r="A76" s="565"/>
    </row>
    <row r="77" spans="1:1" x14ac:dyDescent="0.35">
      <c r="A77" s="567" t="s">
        <v>205</v>
      </c>
    </row>
    <row r="78" spans="1:1" x14ac:dyDescent="0.35">
      <c r="A78" s="569"/>
    </row>
    <row r="93" spans="1:1" x14ac:dyDescent="0.35">
      <c r="A93" s="567"/>
    </row>
  </sheetData>
  <mergeCells count="6">
    <mergeCell ref="S45:T45"/>
    <mergeCell ref="P4:Q4"/>
    <mergeCell ref="R4:S4"/>
    <mergeCell ref="T4:U4"/>
    <mergeCell ref="V4:W4"/>
    <mergeCell ref="S42:T42"/>
  </mergeCells>
  <pageMargins left="0.19685039370078741" right="0.19685039370078741" top="0.19685039370078741" bottom="0.19685039370078741" header="0.11811023622047245" footer="0.11811023622047245"/>
  <pageSetup paperSize="9"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B8C7"/>
  </sheetPr>
  <dimension ref="A2:H91"/>
  <sheetViews>
    <sheetView zoomScale="80" zoomScaleNormal="80" zoomScalePageLayoutView="80" workbookViewId="0"/>
  </sheetViews>
  <sheetFormatPr defaultColWidth="8.81640625" defaultRowHeight="14" x14ac:dyDescent="0.3"/>
  <cols>
    <col min="1" max="1" width="6" style="356" customWidth="1"/>
    <col min="2" max="2" width="26.453125" style="1" customWidth="1"/>
    <col min="3" max="3" width="23.81640625" style="1" customWidth="1"/>
    <col min="4" max="4" width="18.7265625" style="1" customWidth="1"/>
    <col min="5" max="5" width="14.7265625" style="1" customWidth="1"/>
    <col min="6" max="6" width="23" style="1" customWidth="1"/>
    <col min="7" max="10" width="8.81640625" style="1"/>
    <col min="11" max="11" width="21.453125" style="1" customWidth="1"/>
    <col min="12" max="16384" width="8.81640625" style="1"/>
  </cols>
  <sheetData>
    <row r="2" spans="2:5" ht="14.5" thickBot="1" x14ac:dyDescent="0.35">
      <c r="B2" s="12" t="s">
        <v>1201</v>
      </c>
    </row>
    <row r="3" spans="2:5" ht="14.5" thickBot="1" x14ac:dyDescent="0.35">
      <c r="B3" s="602" t="s">
        <v>22</v>
      </c>
      <c r="C3" s="284" t="s">
        <v>214</v>
      </c>
      <c r="D3" s="284" t="s">
        <v>216</v>
      </c>
      <c r="E3" s="284" t="s">
        <v>218</v>
      </c>
    </row>
    <row r="4" spans="2:5" ht="14.5" thickBot="1" x14ac:dyDescent="0.35">
      <c r="B4" s="603"/>
      <c r="C4" s="67" t="s">
        <v>215</v>
      </c>
      <c r="D4" s="67" t="s">
        <v>217</v>
      </c>
      <c r="E4" s="67" t="s">
        <v>1199</v>
      </c>
    </row>
    <row r="5" spans="2:5" ht="14.5" thickBot="1" x14ac:dyDescent="0.35">
      <c r="B5" s="324" t="s">
        <v>8</v>
      </c>
      <c r="C5" s="357" t="s">
        <v>694</v>
      </c>
      <c r="D5" s="357">
        <v>100</v>
      </c>
      <c r="E5" s="357">
        <v>100.2</v>
      </c>
    </row>
    <row r="6" spans="2:5" ht="17.25" customHeight="1" thickBot="1" x14ac:dyDescent="0.35">
      <c r="B6" s="634" t="s">
        <v>219</v>
      </c>
      <c r="C6" s="635"/>
      <c r="D6" s="635"/>
      <c r="E6" s="636"/>
    </row>
    <row r="7" spans="2:5" ht="14.5" thickBot="1" x14ac:dyDescent="0.35">
      <c r="B7" s="89" t="s">
        <v>11</v>
      </c>
      <c r="C7" s="296">
        <v>8.6</v>
      </c>
      <c r="D7" s="296">
        <v>0.3</v>
      </c>
      <c r="E7" s="296">
        <v>129.9</v>
      </c>
    </row>
    <row r="8" spans="2:5" ht="14.5" thickBot="1" x14ac:dyDescent="0.35">
      <c r="B8" s="89" t="s">
        <v>12</v>
      </c>
      <c r="C8" s="296">
        <v>106.5</v>
      </c>
      <c r="D8" s="296">
        <v>4.0999999999999996</v>
      </c>
      <c r="E8" s="296">
        <v>98.9</v>
      </c>
    </row>
    <row r="9" spans="2:5" ht="14.5" thickBot="1" x14ac:dyDescent="0.35">
      <c r="B9" s="89" t="s">
        <v>13</v>
      </c>
      <c r="C9" s="296">
        <v>236.6</v>
      </c>
      <c r="D9" s="296">
        <v>9</v>
      </c>
      <c r="E9" s="296">
        <v>96.3</v>
      </c>
    </row>
    <row r="10" spans="2:5" ht="14.5" thickBot="1" x14ac:dyDescent="0.35">
      <c r="B10" s="89" t="s">
        <v>14</v>
      </c>
      <c r="C10" s="296">
        <v>312.39999999999998</v>
      </c>
      <c r="D10" s="296">
        <v>12</v>
      </c>
      <c r="E10" s="296">
        <v>98.8</v>
      </c>
    </row>
    <row r="11" spans="2:5" ht="14.5" thickBot="1" x14ac:dyDescent="0.35">
      <c r="B11" s="89" t="s">
        <v>15</v>
      </c>
      <c r="C11" s="296">
        <v>354.7</v>
      </c>
      <c r="D11" s="296">
        <v>13.5</v>
      </c>
      <c r="E11" s="296">
        <v>99.9</v>
      </c>
    </row>
    <row r="12" spans="2:5" ht="14.5" thickBot="1" x14ac:dyDescent="0.35">
      <c r="B12" s="89" t="s">
        <v>16</v>
      </c>
      <c r="C12" s="296">
        <v>379.8</v>
      </c>
      <c r="D12" s="296">
        <v>14.5</v>
      </c>
      <c r="E12" s="296">
        <v>99.1</v>
      </c>
    </row>
    <row r="13" spans="2:5" ht="14.5" thickBot="1" x14ac:dyDescent="0.35">
      <c r="B13" s="89" t="s">
        <v>17</v>
      </c>
      <c r="C13" s="296">
        <v>395.8</v>
      </c>
      <c r="D13" s="296">
        <v>15.1</v>
      </c>
      <c r="E13" s="296">
        <v>102.6</v>
      </c>
    </row>
    <row r="14" spans="2:5" ht="14.5" thickBot="1" x14ac:dyDescent="0.35">
      <c r="B14" s="89" t="s">
        <v>18</v>
      </c>
      <c r="C14" s="296">
        <v>322.10000000000002</v>
      </c>
      <c r="D14" s="296">
        <v>12.3</v>
      </c>
      <c r="E14" s="296">
        <v>106</v>
      </c>
    </row>
    <row r="15" spans="2:5" ht="14.5" thickBot="1" x14ac:dyDescent="0.35">
      <c r="B15" s="89" t="s">
        <v>19</v>
      </c>
      <c r="C15" s="296">
        <v>271.2</v>
      </c>
      <c r="D15" s="296">
        <v>10.3</v>
      </c>
      <c r="E15" s="296">
        <v>95.9</v>
      </c>
    </row>
    <row r="16" spans="2:5" ht="14.5" thickBot="1" x14ac:dyDescent="0.35">
      <c r="B16" s="89" t="s">
        <v>20</v>
      </c>
      <c r="C16" s="296">
        <v>174.8</v>
      </c>
      <c r="D16" s="296">
        <v>6.7</v>
      </c>
      <c r="E16" s="296">
        <v>101.1</v>
      </c>
    </row>
    <row r="17" spans="2:6" ht="14.5" thickBot="1" x14ac:dyDescent="0.35">
      <c r="B17" s="89" t="s">
        <v>596</v>
      </c>
      <c r="C17" s="296">
        <v>58.2</v>
      </c>
      <c r="D17" s="296">
        <v>2.2000000000000002</v>
      </c>
      <c r="E17" s="296">
        <v>115.9</v>
      </c>
    </row>
    <row r="18" spans="2:6" x14ac:dyDescent="0.3">
      <c r="B18" s="9" t="s">
        <v>21</v>
      </c>
    </row>
    <row r="19" spans="2:6" ht="16.5" customHeight="1" x14ac:dyDescent="0.3">
      <c r="F19" s="65"/>
    </row>
    <row r="20" spans="2:6" ht="14.5" thickBot="1" x14ac:dyDescent="0.35">
      <c r="B20" s="7" t="s">
        <v>1202</v>
      </c>
      <c r="F20" s="65"/>
    </row>
    <row r="21" spans="2:6" ht="14.5" thickBot="1" x14ac:dyDescent="0.35">
      <c r="B21" s="602" t="s">
        <v>22</v>
      </c>
      <c r="C21" s="284" t="s">
        <v>214</v>
      </c>
      <c r="D21" s="284" t="s">
        <v>216</v>
      </c>
      <c r="E21" s="284" t="s">
        <v>218</v>
      </c>
    </row>
    <row r="22" spans="2:6" ht="14.5" thickBot="1" x14ac:dyDescent="0.35">
      <c r="B22" s="603"/>
      <c r="C22" s="67" t="s">
        <v>215</v>
      </c>
      <c r="D22" s="67" t="s">
        <v>220</v>
      </c>
      <c r="E22" s="67" t="s">
        <v>1199</v>
      </c>
    </row>
    <row r="23" spans="2:6" ht="17.25" customHeight="1" thickBot="1" x14ac:dyDescent="0.35">
      <c r="B23" s="312" t="s">
        <v>8</v>
      </c>
      <c r="C23" s="325">
        <v>2620.8000000000002</v>
      </c>
      <c r="D23" s="20">
        <v>100</v>
      </c>
      <c r="E23" s="20">
        <v>100.4</v>
      </c>
    </row>
    <row r="24" spans="2:6" ht="17.25" customHeight="1" thickBot="1" x14ac:dyDescent="0.35">
      <c r="B24" s="634" t="s">
        <v>221</v>
      </c>
      <c r="C24" s="635"/>
      <c r="D24" s="635"/>
      <c r="E24" s="636"/>
    </row>
    <row r="25" spans="2:6" ht="17.25" customHeight="1" thickBot="1" x14ac:dyDescent="0.35">
      <c r="B25" s="89" t="s">
        <v>222</v>
      </c>
      <c r="C25" s="296">
        <v>72.5</v>
      </c>
      <c r="D25" s="296">
        <v>2.8</v>
      </c>
      <c r="E25" s="296">
        <v>99.9</v>
      </c>
    </row>
    <row r="26" spans="2:6" ht="17.25" customHeight="1" thickBot="1" x14ac:dyDescent="0.35">
      <c r="B26" s="89" t="s">
        <v>223</v>
      </c>
      <c r="C26" s="296">
        <v>516.4</v>
      </c>
      <c r="D26" s="296">
        <v>19.7</v>
      </c>
      <c r="E26" s="296">
        <v>95.6</v>
      </c>
    </row>
    <row r="27" spans="2:6" ht="17.25" customHeight="1" thickBot="1" x14ac:dyDescent="0.35">
      <c r="B27" s="89" t="s">
        <v>224</v>
      </c>
      <c r="C27" s="296">
        <v>144.69999999999999</v>
      </c>
      <c r="D27" s="296">
        <v>5.5</v>
      </c>
      <c r="E27" s="296">
        <v>102.2</v>
      </c>
    </row>
    <row r="28" spans="2:6" ht="17.25" customHeight="1" thickBot="1" x14ac:dyDescent="0.35">
      <c r="B28" s="89" t="s">
        <v>225</v>
      </c>
      <c r="C28" s="296">
        <v>111.8</v>
      </c>
      <c r="D28" s="296">
        <v>4.3</v>
      </c>
      <c r="E28" s="296">
        <v>99.8</v>
      </c>
    </row>
    <row r="29" spans="2:6" ht="17.25" customHeight="1" thickBot="1" x14ac:dyDescent="0.35">
      <c r="B29" s="89" t="s">
        <v>226</v>
      </c>
      <c r="C29" s="296">
        <v>941.3</v>
      </c>
      <c r="D29" s="296">
        <v>35.9</v>
      </c>
      <c r="E29" s="296">
        <v>104.1</v>
      </c>
    </row>
    <row r="30" spans="2:6" ht="17.25" customHeight="1" thickBot="1" x14ac:dyDescent="0.35">
      <c r="B30" s="89" t="s">
        <v>227</v>
      </c>
      <c r="C30" s="296">
        <v>13.4</v>
      </c>
      <c r="D30" s="296">
        <v>0.5</v>
      </c>
      <c r="E30" s="296">
        <v>81.3</v>
      </c>
    </row>
    <row r="31" spans="2:6" ht="17.25" customHeight="1" thickBot="1" x14ac:dyDescent="0.35">
      <c r="B31" s="89" t="s">
        <v>228</v>
      </c>
      <c r="C31" s="296">
        <v>820.3</v>
      </c>
      <c r="D31" s="296">
        <v>31.3</v>
      </c>
      <c r="E31" s="296">
        <v>99.7</v>
      </c>
    </row>
    <row r="32" spans="2:6" ht="17.25" customHeight="1" thickBot="1" x14ac:dyDescent="0.35">
      <c r="B32" s="89" t="s">
        <v>597</v>
      </c>
      <c r="C32" s="296">
        <v>0.3</v>
      </c>
      <c r="D32" s="296">
        <v>0</v>
      </c>
      <c r="E32" s="296">
        <v>142.5</v>
      </c>
    </row>
    <row r="33" spans="2:5" x14ac:dyDescent="0.3">
      <c r="B33" s="9" t="s">
        <v>21</v>
      </c>
    </row>
    <row r="35" spans="2:5" ht="14.5" thickBot="1" x14ac:dyDescent="0.35">
      <c r="B35" s="7" t="s">
        <v>1203</v>
      </c>
    </row>
    <row r="36" spans="2:5" x14ac:dyDescent="0.3">
      <c r="B36" s="602" t="s">
        <v>188</v>
      </c>
      <c r="C36" s="124" t="s">
        <v>214</v>
      </c>
      <c r="D36" s="124" t="s">
        <v>216</v>
      </c>
      <c r="E36" s="124" t="s">
        <v>218</v>
      </c>
    </row>
    <row r="37" spans="2:5" ht="14.5" thickBot="1" x14ac:dyDescent="0.35">
      <c r="B37" s="603"/>
      <c r="C37" s="67" t="s">
        <v>215</v>
      </c>
      <c r="D37" s="67" t="s">
        <v>220</v>
      </c>
      <c r="E37" s="67" t="s">
        <v>1199</v>
      </c>
    </row>
    <row r="38" spans="2:5" ht="14.5" thickBot="1" x14ac:dyDescent="0.35">
      <c r="B38" s="68" t="s">
        <v>194</v>
      </c>
      <c r="C38" s="357">
        <v>2620.8000000000002</v>
      </c>
      <c r="D38" s="357">
        <v>100</v>
      </c>
      <c r="E38" s="357">
        <v>100.4</v>
      </c>
    </row>
    <row r="39" spans="2:5" ht="14.5" thickBot="1" x14ac:dyDescent="0.35">
      <c r="B39" s="637" t="s">
        <v>677</v>
      </c>
      <c r="C39" s="638"/>
      <c r="D39" s="638"/>
      <c r="E39" s="639"/>
    </row>
    <row r="40" spans="2:5" ht="14.5" thickBot="1" x14ac:dyDescent="0.35">
      <c r="B40" s="29" t="s">
        <v>195</v>
      </c>
      <c r="C40" s="296">
        <v>396</v>
      </c>
      <c r="D40" s="296">
        <v>15.3</v>
      </c>
      <c r="E40" s="296">
        <v>101</v>
      </c>
    </row>
    <row r="41" spans="2:5" ht="14.5" thickBot="1" x14ac:dyDescent="0.35">
      <c r="B41" s="29" t="s">
        <v>196</v>
      </c>
      <c r="C41" s="296">
        <v>281</v>
      </c>
      <c r="D41" s="296">
        <v>10.7</v>
      </c>
      <c r="E41" s="296">
        <v>101.1</v>
      </c>
    </row>
    <row r="42" spans="2:5" ht="14.5" thickBot="1" x14ac:dyDescent="0.35">
      <c r="B42" s="29" t="s">
        <v>197</v>
      </c>
      <c r="C42" s="296">
        <v>279</v>
      </c>
      <c r="D42" s="296">
        <v>10.6</v>
      </c>
      <c r="E42" s="296">
        <v>100.1</v>
      </c>
    </row>
    <row r="43" spans="2:5" ht="14.5" thickBot="1" x14ac:dyDescent="0.35">
      <c r="B43" s="29" t="s">
        <v>198</v>
      </c>
      <c r="C43" s="296">
        <v>330.3</v>
      </c>
      <c r="D43" s="296">
        <v>12.6</v>
      </c>
      <c r="E43" s="296">
        <v>98.7</v>
      </c>
    </row>
    <row r="44" spans="2:5" ht="14.5" thickBot="1" x14ac:dyDescent="0.35">
      <c r="B44" s="29" t="s">
        <v>199</v>
      </c>
      <c r="C44" s="296">
        <v>347.2</v>
      </c>
      <c r="D44" s="296">
        <v>13.2</v>
      </c>
      <c r="E44" s="296">
        <v>100</v>
      </c>
    </row>
    <row r="45" spans="2:5" ht="14.5" thickBot="1" x14ac:dyDescent="0.35">
      <c r="B45" s="29" t="s">
        <v>200</v>
      </c>
      <c r="C45" s="296">
        <v>290.5</v>
      </c>
      <c r="D45" s="296">
        <v>11.1</v>
      </c>
      <c r="E45" s="296">
        <v>100.6</v>
      </c>
    </row>
    <row r="46" spans="2:5" ht="14.5" thickBot="1" x14ac:dyDescent="0.35">
      <c r="B46" s="29" t="s">
        <v>201</v>
      </c>
      <c r="C46" s="296">
        <v>354.9</v>
      </c>
      <c r="D46" s="296">
        <v>13.5</v>
      </c>
      <c r="E46" s="296">
        <v>100.3</v>
      </c>
    </row>
    <row r="47" spans="2:5" ht="14.5" thickBot="1" x14ac:dyDescent="0.35">
      <c r="B47" s="29" t="s">
        <v>202</v>
      </c>
      <c r="C47" s="296">
        <v>341.9</v>
      </c>
      <c r="D47" s="296">
        <v>13</v>
      </c>
      <c r="E47" s="296">
        <v>101.5</v>
      </c>
    </row>
    <row r="48" spans="2:5" x14ac:dyDescent="0.3">
      <c r="B48" s="3" t="s">
        <v>21</v>
      </c>
    </row>
    <row r="50" spans="2:6" ht="14.5" thickBot="1" x14ac:dyDescent="0.35">
      <c r="B50" s="7" t="s">
        <v>1204</v>
      </c>
    </row>
    <row r="51" spans="2:6" ht="60" customHeight="1" thickBot="1" x14ac:dyDescent="0.35">
      <c r="B51" s="279" t="s">
        <v>188</v>
      </c>
      <c r="C51" s="284" t="s">
        <v>614</v>
      </c>
      <c r="D51" s="150" t="s">
        <v>941</v>
      </c>
      <c r="E51" s="284" t="s">
        <v>615</v>
      </c>
      <c r="F51" s="284" t="s">
        <v>230</v>
      </c>
    </row>
    <row r="52" spans="2:6" ht="14.5" thickBot="1" x14ac:dyDescent="0.35">
      <c r="B52" s="87" t="s">
        <v>194</v>
      </c>
      <c r="C52" s="99">
        <v>117.3</v>
      </c>
      <c r="D52" s="99">
        <v>100.6</v>
      </c>
      <c r="E52" s="99">
        <v>100</v>
      </c>
      <c r="F52" s="99">
        <v>4.5</v>
      </c>
    </row>
    <row r="53" spans="2:6" ht="14.5" thickBot="1" x14ac:dyDescent="0.35">
      <c r="B53" s="85" t="s">
        <v>229</v>
      </c>
      <c r="C53" s="21"/>
      <c r="D53" s="21"/>
      <c r="E53" s="21"/>
      <c r="F53" s="21"/>
    </row>
    <row r="54" spans="2:6" ht="14.5" thickBot="1" x14ac:dyDescent="0.35">
      <c r="B54" s="85" t="s">
        <v>195</v>
      </c>
      <c r="C54" s="21">
        <v>5.3</v>
      </c>
      <c r="D54" s="21">
        <v>96.6</v>
      </c>
      <c r="E54" s="21">
        <v>4.5</v>
      </c>
      <c r="F54" s="21">
        <v>1.3</v>
      </c>
    </row>
    <row r="55" spans="2:6" ht="14.5" thickBot="1" x14ac:dyDescent="0.35">
      <c r="B55" s="85" t="s">
        <v>196</v>
      </c>
      <c r="C55" s="21">
        <v>8.3000000000000007</v>
      </c>
      <c r="D55" s="21">
        <v>104.1</v>
      </c>
      <c r="E55" s="21">
        <v>7.1</v>
      </c>
      <c r="F55" s="21">
        <v>3</v>
      </c>
    </row>
    <row r="56" spans="2:6" ht="14.5" thickBot="1" x14ac:dyDescent="0.35">
      <c r="B56" s="85" t="s">
        <v>197</v>
      </c>
      <c r="C56" s="21">
        <v>10.199999999999999</v>
      </c>
      <c r="D56" s="21">
        <v>137.4</v>
      </c>
      <c r="E56" s="21">
        <v>8.6999999999999993</v>
      </c>
      <c r="F56" s="21">
        <v>3.7</v>
      </c>
    </row>
    <row r="57" spans="2:6" ht="14.5" thickBot="1" x14ac:dyDescent="0.35">
      <c r="B57" s="85" t="s">
        <v>198</v>
      </c>
      <c r="C57" s="21">
        <v>11.6</v>
      </c>
      <c r="D57" s="21">
        <v>63.2</v>
      </c>
      <c r="E57" s="21">
        <v>9.9</v>
      </c>
      <c r="F57" s="21">
        <v>3.5</v>
      </c>
    </row>
    <row r="58" spans="2:6" ht="14.5" thickBot="1" x14ac:dyDescent="0.35">
      <c r="B58" s="85" t="s">
        <v>199</v>
      </c>
      <c r="C58" s="21">
        <v>18.3</v>
      </c>
      <c r="D58" s="21">
        <v>100.4</v>
      </c>
      <c r="E58" s="21">
        <v>15.6</v>
      </c>
      <c r="F58" s="21">
        <v>5.3</v>
      </c>
    </row>
    <row r="59" spans="2:6" ht="14.5" thickBot="1" x14ac:dyDescent="0.35">
      <c r="B59" s="85" t="s">
        <v>200</v>
      </c>
      <c r="C59" s="21">
        <v>18.8</v>
      </c>
      <c r="D59" s="21">
        <v>160.69999999999999</v>
      </c>
      <c r="E59" s="21">
        <v>16</v>
      </c>
      <c r="F59" s="21">
        <v>6.5</v>
      </c>
    </row>
    <row r="60" spans="2:6" ht="14.5" thickBot="1" x14ac:dyDescent="0.35">
      <c r="B60" s="85" t="s">
        <v>201</v>
      </c>
      <c r="C60" s="21">
        <v>29.5</v>
      </c>
      <c r="D60" s="21">
        <v>102.8</v>
      </c>
      <c r="E60" s="21">
        <v>25.2</v>
      </c>
      <c r="F60" s="21">
        <v>8.3000000000000007</v>
      </c>
    </row>
    <row r="61" spans="2:6" ht="14.5" thickBot="1" x14ac:dyDescent="0.35">
      <c r="B61" s="85" t="s">
        <v>202</v>
      </c>
      <c r="C61" s="21">
        <v>15.2</v>
      </c>
      <c r="D61" s="21">
        <v>81.900000000000006</v>
      </c>
      <c r="E61" s="21">
        <v>13</v>
      </c>
      <c r="F61" s="21">
        <v>4.4000000000000004</v>
      </c>
    </row>
    <row r="62" spans="2:6" x14ac:dyDescent="0.3">
      <c r="B62" s="9" t="s">
        <v>21</v>
      </c>
    </row>
    <row r="64" spans="2:6" ht="14.5" thickBot="1" x14ac:dyDescent="0.35">
      <c r="B64" s="290" t="s">
        <v>679</v>
      </c>
    </row>
    <row r="65" spans="2:8" ht="14.5" thickBot="1" x14ac:dyDescent="0.35">
      <c r="B65" s="640" t="s">
        <v>188</v>
      </c>
      <c r="C65" s="631" t="s">
        <v>678</v>
      </c>
      <c r="D65" s="633"/>
      <c r="E65" s="282" t="s">
        <v>1200</v>
      </c>
    </row>
    <row r="66" spans="2:8" ht="14.5" thickBot="1" x14ac:dyDescent="0.35">
      <c r="B66" s="641"/>
      <c r="C66" s="27" t="s">
        <v>696</v>
      </c>
      <c r="D66" s="27" t="s">
        <v>1066</v>
      </c>
      <c r="E66" s="27" t="s">
        <v>231</v>
      </c>
    </row>
    <row r="67" spans="2:8" ht="14.5" thickBot="1" x14ac:dyDescent="0.35">
      <c r="B67" s="19" t="s">
        <v>194</v>
      </c>
      <c r="C67" s="99">
        <v>77.5</v>
      </c>
      <c r="D67" s="99">
        <v>78.099999999999994</v>
      </c>
      <c r="E67" s="99">
        <v>0.6</v>
      </c>
    </row>
    <row r="68" spans="2:8" ht="14.5" thickBot="1" x14ac:dyDescent="0.35">
      <c r="B68" s="16" t="s">
        <v>195</v>
      </c>
      <c r="C68" s="21">
        <v>85.8</v>
      </c>
      <c r="D68" s="21">
        <v>85.4</v>
      </c>
      <c r="E68" s="21">
        <v>-0.4</v>
      </c>
    </row>
    <row r="69" spans="2:8" ht="14.5" thickBot="1" x14ac:dyDescent="0.35">
      <c r="B69" s="16" t="s">
        <v>196</v>
      </c>
      <c r="C69" s="21">
        <v>78.599999999999994</v>
      </c>
      <c r="D69" s="21">
        <v>79.599999999999994</v>
      </c>
      <c r="E69" s="21">
        <v>1</v>
      </c>
    </row>
    <row r="70" spans="2:8" ht="14.5" thickBot="1" x14ac:dyDescent="0.35">
      <c r="B70" s="16" t="s">
        <v>197</v>
      </c>
      <c r="C70" s="21">
        <v>78.400000000000006</v>
      </c>
      <c r="D70" s="21">
        <v>79.8</v>
      </c>
      <c r="E70" s="21">
        <v>1.4</v>
      </c>
    </row>
    <row r="71" spans="2:8" ht="14.5" thickBot="1" x14ac:dyDescent="0.35">
      <c r="B71" s="16" t="s">
        <v>198</v>
      </c>
      <c r="C71" s="21">
        <v>79.3</v>
      </c>
      <c r="D71" s="21">
        <v>79</v>
      </c>
      <c r="E71" s="21">
        <v>-0.3</v>
      </c>
    </row>
    <row r="72" spans="2:8" ht="14.5" thickBot="1" x14ac:dyDescent="0.35">
      <c r="B72" s="16" t="s">
        <v>199</v>
      </c>
      <c r="C72" s="21">
        <v>80.7</v>
      </c>
      <c r="D72" s="21">
        <v>81.400000000000006</v>
      </c>
      <c r="E72" s="21">
        <v>0.7</v>
      </c>
    </row>
    <row r="73" spans="2:8" ht="14.5" thickBot="1" x14ac:dyDescent="0.35">
      <c r="B73" s="16" t="s">
        <v>200</v>
      </c>
      <c r="C73" s="21">
        <v>75.099999999999994</v>
      </c>
      <c r="D73" s="21">
        <v>76.2</v>
      </c>
      <c r="E73" s="21">
        <v>1.1000000000000001</v>
      </c>
    </row>
    <row r="74" spans="2:8" ht="14.5" thickBot="1" x14ac:dyDescent="0.35">
      <c r="B74" s="16" t="s">
        <v>201</v>
      </c>
      <c r="C74" s="21">
        <v>72.2</v>
      </c>
      <c r="D74" s="21">
        <v>72.2</v>
      </c>
      <c r="E74" s="21">
        <v>0</v>
      </c>
    </row>
    <row r="75" spans="2:8" ht="14.5" thickBot="1" x14ac:dyDescent="0.35">
      <c r="B75" s="16" t="s">
        <v>202</v>
      </c>
      <c r="C75" s="21">
        <v>71.099999999999994</v>
      </c>
      <c r="D75" s="21">
        <v>72.8</v>
      </c>
      <c r="E75" s="21">
        <v>1.7</v>
      </c>
    </row>
    <row r="76" spans="2:8" x14ac:dyDescent="0.3">
      <c r="B76" s="9" t="s">
        <v>21</v>
      </c>
      <c r="C76" s="254"/>
      <c r="D76" s="254"/>
    </row>
    <row r="79" spans="2:8" ht="14.5" thickBot="1" x14ac:dyDescent="0.35">
      <c r="B79" s="7" t="s">
        <v>537</v>
      </c>
    </row>
    <row r="80" spans="2:8" ht="14.5" thickBot="1" x14ac:dyDescent="0.35">
      <c r="B80" s="602" t="s">
        <v>232</v>
      </c>
      <c r="C80" s="631">
        <v>2023</v>
      </c>
      <c r="D80" s="632"/>
      <c r="E80" s="633"/>
      <c r="F80" s="631">
        <v>2024</v>
      </c>
      <c r="G80" s="632"/>
      <c r="H80" s="633"/>
    </row>
    <row r="81" spans="2:8" ht="28.5" thickBot="1" x14ac:dyDescent="0.35">
      <c r="B81" s="603"/>
      <c r="C81" s="67" t="s">
        <v>233</v>
      </c>
      <c r="D81" s="150" t="s">
        <v>695</v>
      </c>
      <c r="E81" s="67" t="s">
        <v>234</v>
      </c>
      <c r="F81" s="67" t="s">
        <v>233</v>
      </c>
      <c r="G81" s="67" t="s">
        <v>941</v>
      </c>
      <c r="H81" s="67" t="s">
        <v>234</v>
      </c>
    </row>
    <row r="82" spans="2:8" ht="14.5" thickBot="1" x14ac:dyDescent="0.35">
      <c r="B82" s="142" t="s">
        <v>235</v>
      </c>
      <c r="C82" s="298">
        <v>413036</v>
      </c>
      <c r="D82" s="296">
        <v>100.6</v>
      </c>
      <c r="E82" s="296">
        <v>17.2</v>
      </c>
      <c r="F82" s="298">
        <v>414241</v>
      </c>
      <c r="G82" s="296">
        <v>100.3</v>
      </c>
      <c r="H82" s="296">
        <v>17.3</v>
      </c>
    </row>
    <row r="83" spans="2:8" ht="14.5" thickBot="1" x14ac:dyDescent="0.35">
      <c r="B83" s="142" t="s">
        <v>236</v>
      </c>
      <c r="C83" s="298">
        <v>223836</v>
      </c>
      <c r="D83" s="296">
        <v>98</v>
      </c>
      <c r="E83" s="296">
        <v>9.3000000000000007</v>
      </c>
      <c r="F83" s="298">
        <v>218220</v>
      </c>
      <c r="G83" s="296">
        <v>97.5</v>
      </c>
      <c r="H83" s="296">
        <v>9.1</v>
      </c>
    </row>
    <row r="84" spans="2:8" ht="14.5" thickBot="1" x14ac:dyDescent="0.35">
      <c r="B84" s="142" t="s">
        <v>237</v>
      </c>
      <c r="C84" s="298">
        <v>403348</v>
      </c>
      <c r="D84" s="296">
        <v>99.5</v>
      </c>
      <c r="E84" s="296">
        <v>16.8</v>
      </c>
      <c r="F84" s="298">
        <v>401749</v>
      </c>
      <c r="G84" s="296">
        <v>99.6</v>
      </c>
      <c r="H84" s="296">
        <v>16.8</v>
      </c>
    </row>
    <row r="85" spans="2:8" ht="14.5" thickBot="1" x14ac:dyDescent="0.35">
      <c r="B85" s="142" t="s">
        <v>238</v>
      </c>
      <c r="C85" s="298">
        <v>158666</v>
      </c>
      <c r="D85" s="296">
        <v>97.3</v>
      </c>
      <c r="E85" s="296">
        <v>6.6</v>
      </c>
      <c r="F85" s="298">
        <v>159332</v>
      </c>
      <c r="G85" s="296">
        <v>100.4</v>
      </c>
      <c r="H85" s="296">
        <v>6.7</v>
      </c>
    </row>
    <row r="86" spans="2:8" ht="14.5" thickBot="1" x14ac:dyDescent="0.35">
      <c r="B86" s="142" t="s">
        <v>239</v>
      </c>
      <c r="C86" s="298">
        <v>163900</v>
      </c>
      <c r="D86" s="296">
        <v>101.8</v>
      </c>
      <c r="E86" s="296">
        <v>6.8</v>
      </c>
      <c r="F86" s="298">
        <v>158157</v>
      </c>
      <c r="G86" s="296">
        <v>96.5</v>
      </c>
      <c r="H86" s="296">
        <v>6.6</v>
      </c>
    </row>
    <row r="87" spans="2:8" ht="14.5" thickBot="1" x14ac:dyDescent="0.35">
      <c r="B87" s="142" t="s">
        <v>240</v>
      </c>
      <c r="C87" s="298">
        <v>385908</v>
      </c>
      <c r="D87" s="296">
        <v>100.4</v>
      </c>
      <c r="E87" s="296">
        <v>16.100000000000001</v>
      </c>
      <c r="F87" s="298">
        <v>384408</v>
      </c>
      <c r="G87" s="296">
        <v>99.6</v>
      </c>
      <c r="H87" s="296">
        <v>16.100000000000001</v>
      </c>
    </row>
    <row r="88" spans="2:8" ht="14.5" thickBot="1" x14ac:dyDescent="0.35">
      <c r="B88" s="142" t="s">
        <v>241</v>
      </c>
      <c r="C88" s="298">
        <v>650500</v>
      </c>
      <c r="D88" s="296">
        <v>101.4</v>
      </c>
      <c r="E88" s="296">
        <v>27.1</v>
      </c>
      <c r="F88" s="298">
        <v>657500</v>
      </c>
      <c r="G88" s="296">
        <v>101.1</v>
      </c>
      <c r="H88" s="296">
        <v>27.5</v>
      </c>
    </row>
    <row r="89" spans="2:8" ht="14.5" thickBot="1" x14ac:dyDescent="0.35">
      <c r="B89" s="324" t="s">
        <v>8</v>
      </c>
      <c r="C89" s="293">
        <v>2399193</v>
      </c>
      <c r="D89" s="20">
        <v>100.2</v>
      </c>
      <c r="E89" s="20">
        <v>100</v>
      </c>
      <c r="F89" s="293">
        <v>2393605</v>
      </c>
      <c r="G89" s="20">
        <v>99.8</v>
      </c>
      <c r="H89" s="20">
        <v>100</v>
      </c>
    </row>
    <row r="90" spans="2:8" x14ac:dyDescent="0.3">
      <c r="B90" s="60" t="s">
        <v>1205</v>
      </c>
    </row>
    <row r="91" spans="2:8" x14ac:dyDescent="0.3">
      <c r="B91" s="61" t="s">
        <v>242</v>
      </c>
    </row>
  </sheetData>
  <mergeCells count="11">
    <mergeCell ref="F80:H80"/>
    <mergeCell ref="B3:B4"/>
    <mergeCell ref="B6:E6"/>
    <mergeCell ref="B21:B22"/>
    <mergeCell ref="B24:E24"/>
    <mergeCell ref="B36:B37"/>
    <mergeCell ref="B39:E39"/>
    <mergeCell ref="B65:B66"/>
    <mergeCell ref="C65:D65"/>
    <mergeCell ref="B80:B81"/>
    <mergeCell ref="C80:E8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ACBF"/>
  </sheetPr>
  <dimension ref="A1:N57"/>
  <sheetViews>
    <sheetView zoomScale="80" zoomScaleNormal="80" workbookViewId="0">
      <selection sqref="A1:A1048576"/>
    </sheetView>
  </sheetViews>
  <sheetFormatPr defaultColWidth="9.1796875" defaultRowHeight="15" customHeight="1" x14ac:dyDescent="0.3"/>
  <cols>
    <col min="1" max="1" width="7.36328125" style="356" customWidth="1"/>
    <col min="2" max="2" width="26.453125" style="1" customWidth="1"/>
    <col min="3" max="3" width="15.1796875" style="1" customWidth="1"/>
    <col min="4" max="4" width="11.26953125" style="1" customWidth="1"/>
    <col min="5" max="5" width="17.7265625" style="1" customWidth="1"/>
    <col min="6" max="6" width="13.81640625" style="1" customWidth="1"/>
    <col min="7" max="7" width="13.7265625" style="1" customWidth="1"/>
    <col min="8" max="8" width="6.81640625" style="1" customWidth="1"/>
    <col min="9" max="9" width="12.7265625" style="1" customWidth="1"/>
    <col min="10" max="10" width="33.453125" style="1" customWidth="1"/>
    <col min="11" max="11" width="13.26953125" style="1" customWidth="1"/>
    <col min="12" max="12" width="18" style="1" customWidth="1"/>
    <col min="13" max="13" width="20.7265625" style="1" customWidth="1"/>
    <col min="14" max="15" width="9.1796875" style="1"/>
    <col min="16" max="16" width="42.54296875" style="1" customWidth="1"/>
    <col min="17" max="17" width="28.54296875" style="1" customWidth="1"/>
    <col min="18" max="18" width="30.7265625" style="1" customWidth="1"/>
    <col min="19" max="19" width="37.453125" style="1" customWidth="1"/>
    <col min="20" max="16384" width="9.1796875" style="1"/>
  </cols>
  <sheetData>
    <row r="1" spans="1:13" s="175" customFormat="1" ht="24.75" customHeight="1" x14ac:dyDescent="0.4">
      <c r="A1" s="570"/>
      <c r="B1" s="195"/>
    </row>
    <row r="2" spans="1:13" ht="15" customHeight="1" x14ac:dyDescent="0.3">
      <c r="B2" s="112" t="s">
        <v>1213</v>
      </c>
    </row>
    <row r="4" spans="1:13" ht="30.75" customHeight="1" x14ac:dyDescent="0.3">
      <c r="J4" s="134" t="s">
        <v>524</v>
      </c>
      <c r="K4" s="129" t="s">
        <v>525</v>
      </c>
      <c r="L4" s="129" t="s">
        <v>243</v>
      </c>
      <c r="M4" s="129" t="s">
        <v>491</v>
      </c>
    </row>
    <row r="5" spans="1:13" ht="15" customHeight="1" x14ac:dyDescent="0.3">
      <c r="J5" s="4" t="s">
        <v>493</v>
      </c>
      <c r="K5" s="4" t="s">
        <v>494</v>
      </c>
      <c r="L5" s="326">
        <v>173</v>
      </c>
      <c r="M5" s="327">
        <v>0.4</v>
      </c>
    </row>
    <row r="6" spans="1:13" ht="15" customHeight="1" x14ac:dyDescent="0.3">
      <c r="J6" s="4" t="s">
        <v>510</v>
      </c>
      <c r="K6" s="4" t="s">
        <v>509</v>
      </c>
      <c r="L6" s="326">
        <v>4068</v>
      </c>
      <c r="M6" s="327">
        <v>1</v>
      </c>
    </row>
    <row r="7" spans="1:13" ht="15" customHeight="1" x14ac:dyDescent="0.3">
      <c r="J7" s="4" t="s">
        <v>511</v>
      </c>
      <c r="K7" s="4" t="s">
        <v>495</v>
      </c>
      <c r="L7" s="326">
        <v>520</v>
      </c>
      <c r="M7" s="327">
        <v>0.4</v>
      </c>
    </row>
    <row r="8" spans="1:13" ht="15" customHeight="1" x14ac:dyDescent="0.3">
      <c r="J8" s="4" t="s">
        <v>512</v>
      </c>
      <c r="K8" s="4" t="s">
        <v>496</v>
      </c>
      <c r="L8" s="326">
        <v>2191</v>
      </c>
      <c r="M8" s="327">
        <v>0.8</v>
      </c>
    </row>
    <row r="9" spans="1:13" ht="15" customHeight="1" x14ac:dyDescent="0.3">
      <c r="J9" s="4" t="s">
        <v>514</v>
      </c>
      <c r="K9" s="4" t="s">
        <v>497</v>
      </c>
      <c r="L9" s="326">
        <v>2966</v>
      </c>
      <c r="M9" s="327">
        <v>2.1</v>
      </c>
    </row>
    <row r="10" spans="1:13" ht="15" customHeight="1" x14ac:dyDescent="0.3">
      <c r="J10" s="4" t="s">
        <v>513</v>
      </c>
      <c r="K10" s="4" t="s">
        <v>498</v>
      </c>
      <c r="L10" s="326">
        <v>556</v>
      </c>
      <c r="M10" s="327">
        <v>0.8</v>
      </c>
    </row>
    <row r="11" spans="1:13" ht="15" customHeight="1" x14ac:dyDescent="0.3">
      <c r="J11" s="4" t="s">
        <v>515</v>
      </c>
      <c r="K11" s="4" t="s">
        <v>499</v>
      </c>
      <c r="L11" s="326">
        <v>344</v>
      </c>
      <c r="M11" s="327">
        <v>0.5</v>
      </c>
    </row>
    <row r="12" spans="1:13" ht="15" customHeight="1" x14ac:dyDescent="0.3">
      <c r="J12" s="4" t="s">
        <v>516</v>
      </c>
      <c r="K12" s="4" t="s">
        <v>500</v>
      </c>
      <c r="L12" s="326">
        <v>645</v>
      </c>
      <c r="M12" s="327">
        <v>2</v>
      </c>
    </row>
    <row r="13" spans="1:13" ht="15" customHeight="1" x14ac:dyDescent="0.3">
      <c r="J13" s="4" t="s">
        <v>517</v>
      </c>
      <c r="K13" s="4" t="s">
        <v>501</v>
      </c>
      <c r="L13" s="326">
        <v>75</v>
      </c>
      <c r="M13" s="327">
        <v>0.3</v>
      </c>
    </row>
    <row r="14" spans="1:13" ht="15" customHeight="1" x14ac:dyDescent="0.3">
      <c r="J14" s="4" t="s">
        <v>518</v>
      </c>
      <c r="K14" s="4" t="s">
        <v>502</v>
      </c>
      <c r="L14" s="326">
        <v>383</v>
      </c>
      <c r="M14" s="327">
        <v>0.3</v>
      </c>
    </row>
    <row r="15" spans="1:13" ht="15" customHeight="1" x14ac:dyDescent="0.3">
      <c r="J15" s="4" t="s">
        <v>519</v>
      </c>
      <c r="K15" s="4" t="s">
        <v>503</v>
      </c>
      <c r="L15" s="326">
        <v>363</v>
      </c>
      <c r="M15" s="327">
        <v>0.4</v>
      </c>
    </row>
    <row r="16" spans="1:13" ht="15" customHeight="1" x14ac:dyDescent="0.3">
      <c r="J16" s="4" t="s">
        <v>520</v>
      </c>
      <c r="K16" s="4" t="s">
        <v>504</v>
      </c>
      <c r="L16" s="326">
        <v>7841</v>
      </c>
      <c r="M16" s="327">
        <v>4.9000000000000004</v>
      </c>
    </row>
    <row r="17" spans="2:14" ht="15" customHeight="1" x14ac:dyDescent="0.3">
      <c r="J17" s="4" t="s">
        <v>466</v>
      </c>
      <c r="K17" s="4" t="s">
        <v>505</v>
      </c>
      <c r="L17" s="326">
        <v>283</v>
      </c>
      <c r="M17" s="327">
        <v>0.2</v>
      </c>
    </row>
    <row r="18" spans="2:14" ht="15" customHeight="1" x14ac:dyDescent="0.3">
      <c r="J18" s="4" t="s">
        <v>521</v>
      </c>
      <c r="K18" s="4" t="s">
        <v>506</v>
      </c>
      <c r="L18" s="326">
        <v>2405</v>
      </c>
      <c r="M18" s="327">
        <v>1.5</v>
      </c>
    </row>
    <row r="19" spans="2:14" ht="15" customHeight="1" x14ac:dyDescent="0.3">
      <c r="J19" s="4" t="s">
        <v>522</v>
      </c>
      <c r="K19" s="4" t="s">
        <v>507</v>
      </c>
      <c r="L19" s="326">
        <v>165</v>
      </c>
      <c r="M19" s="327">
        <v>0.6</v>
      </c>
    </row>
    <row r="20" spans="2:14" ht="15" customHeight="1" x14ac:dyDescent="0.3">
      <c r="J20" s="4" t="s">
        <v>523</v>
      </c>
      <c r="K20" s="4" t="s">
        <v>508</v>
      </c>
      <c r="L20" s="326">
        <v>226</v>
      </c>
      <c r="M20" s="327">
        <v>0.7</v>
      </c>
    </row>
    <row r="22" spans="2:14" ht="15" customHeight="1" x14ac:dyDescent="0.3">
      <c r="B22" s="61"/>
    </row>
    <row r="23" spans="2:14" ht="15" customHeight="1" x14ac:dyDescent="0.3">
      <c r="B23" s="61"/>
    </row>
    <row r="24" spans="2:14" ht="15" customHeight="1" x14ac:dyDescent="0.3">
      <c r="B24" s="61"/>
    </row>
    <row r="25" spans="2:14" ht="15" customHeight="1" x14ac:dyDescent="0.3">
      <c r="B25" s="213" t="s">
        <v>492</v>
      </c>
      <c r="N25" s="255"/>
    </row>
    <row r="26" spans="2:14" ht="15" customHeight="1" x14ac:dyDescent="0.3">
      <c r="B26" s="213" t="s">
        <v>337</v>
      </c>
      <c r="D26" s="213"/>
      <c r="N26" s="255"/>
    </row>
    <row r="27" spans="2:14" ht="15" customHeight="1" x14ac:dyDescent="0.3">
      <c r="B27" s="213" t="s">
        <v>338</v>
      </c>
      <c r="D27" s="213"/>
      <c r="N27" s="255"/>
    </row>
    <row r="28" spans="2:14" ht="15" customHeight="1" x14ac:dyDescent="0.3">
      <c r="B28" s="213" t="s">
        <v>340</v>
      </c>
      <c r="D28" s="213"/>
      <c r="N28" s="255"/>
    </row>
    <row r="29" spans="2:14" ht="15" customHeight="1" x14ac:dyDescent="0.3">
      <c r="B29" s="213" t="s">
        <v>341</v>
      </c>
      <c r="D29" s="213"/>
      <c r="N29" s="255"/>
    </row>
    <row r="30" spans="2:14" ht="15" customHeight="1" x14ac:dyDescent="0.3">
      <c r="B30" s="213" t="s">
        <v>342</v>
      </c>
      <c r="D30" s="213"/>
      <c r="N30" s="255"/>
    </row>
    <row r="31" spans="2:14" ht="15" customHeight="1" x14ac:dyDescent="0.3">
      <c r="B31" s="213" t="s">
        <v>343</v>
      </c>
      <c r="D31" s="213"/>
      <c r="N31" s="255"/>
    </row>
    <row r="32" spans="2:14" ht="15" customHeight="1" x14ac:dyDescent="0.3">
      <c r="B32" s="213" t="s">
        <v>344</v>
      </c>
      <c r="D32" s="213"/>
      <c r="N32" s="255"/>
    </row>
    <row r="33" spans="2:14" ht="15" customHeight="1" x14ac:dyDescent="0.3">
      <c r="B33" s="213" t="s">
        <v>345</v>
      </c>
      <c r="D33" s="213"/>
      <c r="N33" s="255"/>
    </row>
    <row r="34" spans="2:14" ht="15" customHeight="1" x14ac:dyDescent="0.3">
      <c r="B34" s="213" t="s">
        <v>346</v>
      </c>
      <c r="D34" s="213"/>
      <c r="N34" s="255"/>
    </row>
    <row r="35" spans="2:14" ht="15" customHeight="1" x14ac:dyDescent="0.3">
      <c r="B35" s="213" t="s">
        <v>347</v>
      </c>
      <c r="D35" s="213"/>
      <c r="N35" s="255"/>
    </row>
    <row r="36" spans="2:14" ht="15" customHeight="1" x14ac:dyDescent="0.3">
      <c r="B36" s="213" t="s">
        <v>348</v>
      </c>
      <c r="D36" s="213"/>
      <c r="N36" s="255"/>
    </row>
    <row r="37" spans="2:14" ht="15" customHeight="1" x14ac:dyDescent="0.3">
      <c r="B37" s="213" t="s">
        <v>349</v>
      </c>
      <c r="D37" s="213"/>
      <c r="N37" s="255"/>
    </row>
    <row r="38" spans="2:14" ht="15" customHeight="1" x14ac:dyDescent="0.3">
      <c r="B38" s="213" t="s">
        <v>350</v>
      </c>
      <c r="D38" s="213"/>
      <c r="N38" s="255"/>
    </row>
    <row r="39" spans="2:14" ht="15" customHeight="1" x14ac:dyDescent="0.3">
      <c r="B39" s="213" t="s">
        <v>351</v>
      </c>
      <c r="D39" s="213"/>
      <c r="N39" s="255"/>
    </row>
    <row r="40" spans="2:14" ht="15" customHeight="1" x14ac:dyDescent="0.3">
      <c r="B40" s="213" t="s">
        <v>352</v>
      </c>
      <c r="D40" s="213"/>
      <c r="N40" s="255"/>
    </row>
    <row r="41" spans="2:14" ht="15" customHeight="1" x14ac:dyDescent="0.3">
      <c r="B41" s="213" t="s">
        <v>353</v>
      </c>
      <c r="D41" s="213"/>
    </row>
    <row r="42" spans="2:14" ht="15" customHeight="1" x14ac:dyDescent="0.3">
      <c r="B42" s="125" t="s">
        <v>1208</v>
      </c>
    </row>
    <row r="45" spans="2:14" ht="15" customHeight="1" x14ac:dyDescent="0.3">
      <c r="B45" s="7" t="s">
        <v>1206</v>
      </c>
    </row>
    <row r="46" spans="2:14" ht="58.5" customHeight="1" thickBot="1" x14ac:dyDescent="0.35">
      <c r="B46" s="346" t="s">
        <v>188</v>
      </c>
      <c r="C46" s="67" t="s">
        <v>680</v>
      </c>
      <c r="D46" s="67" t="s">
        <v>697</v>
      </c>
      <c r="E46" s="67" t="s">
        <v>681</v>
      </c>
      <c r="F46" s="27" t="s">
        <v>638</v>
      </c>
      <c r="G46" s="67" t="s">
        <v>567</v>
      </c>
    </row>
    <row r="47" spans="2:14" ht="15" customHeight="1" thickBot="1" x14ac:dyDescent="0.35">
      <c r="B47" s="19" t="s">
        <v>194</v>
      </c>
      <c r="C47" s="173">
        <v>23204</v>
      </c>
      <c r="D47" s="99">
        <v>100</v>
      </c>
      <c r="E47" s="173">
        <v>2519</v>
      </c>
      <c r="F47" s="20">
        <v>112.2</v>
      </c>
      <c r="G47" s="20">
        <v>1.2</v>
      </c>
    </row>
    <row r="48" spans="2:14" ht="15" customHeight="1" thickBot="1" x14ac:dyDescent="0.35">
      <c r="B48" s="642" t="s">
        <v>229</v>
      </c>
      <c r="C48" s="643"/>
      <c r="D48" s="643"/>
      <c r="E48" s="643"/>
      <c r="F48" s="643"/>
      <c r="G48" s="644"/>
    </row>
    <row r="49" spans="2:7" ht="15" customHeight="1" thickBot="1" x14ac:dyDescent="0.35">
      <c r="B49" s="16" t="s">
        <v>195</v>
      </c>
      <c r="C49" s="98">
        <v>11878</v>
      </c>
      <c r="D49" s="21">
        <v>51.2</v>
      </c>
      <c r="E49" s="98">
        <v>1724</v>
      </c>
      <c r="F49" s="296">
        <v>117</v>
      </c>
      <c r="G49" s="296">
        <v>1.9</v>
      </c>
    </row>
    <row r="50" spans="2:7" ht="15" customHeight="1" thickBot="1" x14ac:dyDescent="0.35">
      <c r="B50" s="16" t="s">
        <v>196</v>
      </c>
      <c r="C50" s="98">
        <v>1636</v>
      </c>
      <c r="D50" s="21">
        <v>7.1</v>
      </c>
      <c r="E50" s="21">
        <v>330</v>
      </c>
      <c r="F50" s="296">
        <v>125.3</v>
      </c>
      <c r="G50" s="296">
        <v>1</v>
      </c>
    </row>
    <row r="51" spans="2:7" ht="15" customHeight="1" thickBot="1" x14ac:dyDescent="0.35">
      <c r="B51" s="16" t="s">
        <v>197</v>
      </c>
      <c r="C51" s="98">
        <v>1548</v>
      </c>
      <c r="D51" s="21">
        <v>6.7</v>
      </c>
      <c r="E51" s="21">
        <v>-48</v>
      </c>
      <c r="F51" s="296">
        <v>97</v>
      </c>
      <c r="G51" s="296">
        <v>0.9</v>
      </c>
    </row>
    <row r="52" spans="2:7" ht="15" customHeight="1" thickBot="1" x14ac:dyDescent="0.35">
      <c r="B52" s="16" t="s">
        <v>198</v>
      </c>
      <c r="C52" s="98">
        <v>1590</v>
      </c>
      <c r="D52" s="21">
        <v>6.9</v>
      </c>
      <c r="E52" s="21">
        <v>88</v>
      </c>
      <c r="F52" s="296">
        <v>105.9</v>
      </c>
      <c r="G52" s="296">
        <v>0.8</v>
      </c>
    </row>
    <row r="53" spans="2:7" ht="15" customHeight="1" thickBot="1" x14ac:dyDescent="0.35">
      <c r="B53" s="16" t="s">
        <v>199</v>
      </c>
      <c r="C53" s="98">
        <v>2094</v>
      </c>
      <c r="D53" s="21">
        <v>9</v>
      </c>
      <c r="E53" s="21">
        <v>193</v>
      </c>
      <c r="F53" s="296">
        <v>110.2</v>
      </c>
      <c r="G53" s="296">
        <v>1</v>
      </c>
    </row>
    <row r="54" spans="2:7" ht="15" customHeight="1" thickBot="1" x14ac:dyDescent="0.35">
      <c r="B54" s="16" t="s">
        <v>200</v>
      </c>
      <c r="C54" s="98">
        <v>2072</v>
      </c>
      <c r="D54" s="21">
        <v>8.9</v>
      </c>
      <c r="E54" s="21">
        <v>250</v>
      </c>
      <c r="F54" s="296">
        <v>113.7</v>
      </c>
      <c r="G54" s="296">
        <v>1.1000000000000001</v>
      </c>
    </row>
    <row r="55" spans="2:7" ht="15" customHeight="1" thickBot="1" x14ac:dyDescent="0.35">
      <c r="B55" s="16" t="s">
        <v>201</v>
      </c>
      <c r="C55" s="98">
        <v>1148</v>
      </c>
      <c r="D55" s="21">
        <v>4.9000000000000004</v>
      </c>
      <c r="E55" s="21">
        <v>-74</v>
      </c>
      <c r="F55" s="296">
        <v>93.9</v>
      </c>
      <c r="G55" s="296">
        <v>0.6</v>
      </c>
    </row>
    <row r="56" spans="2:7" ht="15" customHeight="1" thickBot="1" x14ac:dyDescent="0.35">
      <c r="B56" s="16" t="s">
        <v>202</v>
      </c>
      <c r="C56" s="98">
        <v>1238</v>
      </c>
      <c r="D56" s="21">
        <v>5.3</v>
      </c>
      <c r="E56" s="21">
        <v>56</v>
      </c>
      <c r="F56" s="296">
        <v>104.7</v>
      </c>
      <c r="G56" s="296">
        <v>0.6</v>
      </c>
    </row>
    <row r="57" spans="2:7" ht="15" customHeight="1" x14ac:dyDescent="0.3">
      <c r="B57" s="60" t="s">
        <v>1207</v>
      </c>
    </row>
  </sheetData>
  <mergeCells count="1">
    <mergeCell ref="B48:G4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93AA"/>
  </sheetPr>
  <dimension ref="A2:AI181"/>
  <sheetViews>
    <sheetView zoomScale="90" zoomScaleNormal="90" workbookViewId="0">
      <selection sqref="A1:A1048576"/>
    </sheetView>
  </sheetViews>
  <sheetFormatPr defaultColWidth="9.1796875" defaultRowHeight="14" x14ac:dyDescent="0.3"/>
  <cols>
    <col min="1" max="1" width="3.6328125" style="356" customWidth="1"/>
    <col min="2" max="2" width="15.453125" style="1" customWidth="1"/>
    <col min="3" max="4" width="9.453125" style="1" customWidth="1"/>
    <col min="5" max="5" width="12.54296875" style="1" customWidth="1"/>
    <col min="6" max="6" width="7.453125" style="1" customWidth="1"/>
    <col min="7" max="7" width="2.54296875" style="1" customWidth="1"/>
    <col min="8" max="8" width="9" style="1" customWidth="1"/>
    <col min="9" max="9" width="9.7265625" style="1" customWidth="1"/>
    <col min="10" max="10" width="2.453125" style="1" customWidth="1"/>
    <col min="11" max="12" width="6.26953125" style="1" customWidth="1"/>
    <col min="13" max="13" width="15.1796875" style="1" bestFit="1" customWidth="1"/>
    <col min="14" max="14" width="17.54296875" style="1" customWidth="1"/>
    <col min="15" max="15" width="16.1796875" style="1" bestFit="1" customWidth="1"/>
    <col min="16" max="16" width="18.453125" style="1" customWidth="1"/>
    <col min="17" max="17" width="20" style="1" customWidth="1"/>
    <col min="18" max="19" width="15" style="1" bestFit="1" customWidth="1"/>
    <col min="20" max="21" width="22.1796875" style="1" bestFit="1" customWidth="1"/>
    <col min="22" max="23" width="12.453125" style="1" customWidth="1"/>
    <col min="24" max="24" width="13.1796875" style="1" customWidth="1"/>
    <col min="25" max="25" width="14.81640625" style="1" customWidth="1"/>
    <col min="26" max="26" width="11.26953125" style="1" customWidth="1"/>
    <col min="27" max="27" width="19.26953125" style="1" customWidth="1"/>
    <col min="28" max="16384" width="9.1796875" style="1"/>
  </cols>
  <sheetData>
    <row r="2" spans="2:16" x14ac:dyDescent="0.3">
      <c r="B2" s="12" t="s">
        <v>1021</v>
      </c>
    </row>
    <row r="4" spans="2:16" x14ac:dyDescent="0.3">
      <c r="N4" s="480"/>
      <c r="O4" s="481" t="s">
        <v>691</v>
      </c>
      <c r="P4" s="481" t="s">
        <v>1022</v>
      </c>
    </row>
    <row r="5" spans="2:16" x14ac:dyDescent="0.3">
      <c r="N5" s="4" t="s">
        <v>1023</v>
      </c>
      <c r="O5" s="135">
        <v>173472.5</v>
      </c>
      <c r="P5" s="135">
        <v>166688</v>
      </c>
    </row>
    <row r="6" spans="2:16" x14ac:dyDescent="0.3">
      <c r="N6" s="4" t="s">
        <v>1024</v>
      </c>
      <c r="O6" s="135">
        <v>147914.25</v>
      </c>
      <c r="P6" s="135">
        <v>139493</v>
      </c>
    </row>
    <row r="7" spans="2:16" x14ac:dyDescent="0.3">
      <c r="N7" s="482" t="s">
        <v>1026</v>
      </c>
      <c r="O7" s="137">
        <v>5.3</v>
      </c>
      <c r="P7" s="137">
        <v>5.01</v>
      </c>
    </row>
    <row r="8" spans="2:16" x14ac:dyDescent="0.3">
      <c r="N8" s="483" t="s">
        <v>1027</v>
      </c>
      <c r="O8" s="137">
        <v>6.22</v>
      </c>
      <c r="P8" s="137">
        <v>5.99</v>
      </c>
    </row>
    <row r="9" spans="2:16" x14ac:dyDescent="0.3">
      <c r="N9" s="482" t="s">
        <v>1028</v>
      </c>
      <c r="O9" s="137">
        <v>4.05</v>
      </c>
      <c r="P9" s="137">
        <v>3.84</v>
      </c>
    </row>
    <row r="10" spans="2:16" x14ac:dyDescent="0.3">
      <c r="N10" s="483" t="s">
        <v>1025</v>
      </c>
      <c r="O10" s="137">
        <v>4.75</v>
      </c>
      <c r="P10" s="137">
        <v>4.59</v>
      </c>
    </row>
    <row r="18" spans="1:22" x14ac:dyDescent="0.3">
      <c r="B18" s="3" t="s">
        <v>479</v>
      </c>
    </row>
    <row r="22" spans="1:22" x14ac:dyDescent="0.3">
      <c r="B22" s="12" t="s">
        <v>1054</v>
      </c>
      <c r="M22" s="12"/>
      <c r="N22" s="12"/>
      <c r="O22" s="12"/>
      <c r="P22" s="12"/>
      <c r="Q22" s="12"/>
      <c r="R22" s="12"/>
      <c r="S22" s="12"/>
    </row>
    <row r="23" spans="1:22" s="23" customFormat="1" ht="31" x14ac:dyDescent="0.3">
      <c r="A23" s="571"/>
      <c r="B23" s="1"/>
      <c r="M23" s="501" t="s">
        <v>54</v>
      </c>
      <c r="N23" s="502" t="s">
        <v>687</v>
      </c>
      <c r="O23" s="502" t="s">
        <v>1051</v>
      </c>
      <c r="P23" s="502" t="s">
        <v>690</v>
      </c>
      <c r="Q23" s="502" t="s">
        <v>1052</v>
      </c>
      <c r="R23" s="1"/>
      <c r="S23" s="1"/>
      <c r="T23" s="1"/>
      <c r="U23" s="1"/>
      <c r="V23" s="1"/>
    </row>
    <row r="24" spans="1:22" x14ac:dyDescent="0.3">
      <c r="M24" s="4" t="s">
        <v>206</v>
      </c>
      <c r="N24" s="25">
        <v>180901</v>
      </c>
      <c r="O24" s="25">
        <v>172833</v>
      </c>
      <c r="P24" s="331">
        <v>162654</v>
      </c>
      <c r="Q24" s="331">
        <v>144635</v>
      </c>
    </row>
    <row r="25" spans="1:22" x14ac:dyDescent="0.3">
      <c r="M25" s="4" t="s">
        <v>207</v>
      </c>
      <c r="N25" s="25">
        <v>178973</v>
      </c>
      <c r="O25" s="25">
        <v>170325</v>
      </c>
      <c r="P25" s="331">
        <v>160953</v>
      </c>
      <c r="Q25" s="331">
        <v>142669</v>
      </c>
    </row>
    <row r="26" spans="1:22" x14ac:dyDescent="0.3">
      <c r="M26" s="4" t="s">
        <v>37</v>
      </c>
      <c r="N26" s="25">
        <v>175605</v>
      </c>
      <c r="O26" s="25">
        <v>167493</v>
      </c>
      <c r="P26" s="331">
        <v>156937</v>
      </c>
      <c r="Q26" s="331">
        <v>141073</v>
      </c>
    </row>
    <row r="27" spans="1:22" x14ac:dyDescent="0.3">
      <c r="M27" s="4" t="s">
        <v>208</v>
      </c>
      <c r="N27" s="25">
        <v>173862</v>
      </c>
      <c r="O27" s="25">
        <v>165829</v>
      </c>
      <c r="P27" s="331">
        <v>148989</v>
      </c>
      <c r="Q27" s="331">
        <v>138982</v>
      </c>
    </row>
    <row r="28" spans="1:22" x14ac:dyDescent="0.3">
      <c r="M28" s="4" t="s">
        <v>209</v>
      </c>
      <c r="N28" s="25">
        <v>171724</v>
      </c>
      <c r="O28" s="25">
        <v>165420</v>
      </c>
      <c r="P28" s="331">
        <v>142309</v>
      </c>
      <c r="Q28" s="331">
        <v>137427</v>
      </c>
    </row>
    <row r="29" spans="1:22" x14ac:dyDescent="0.3">
      <c r="M29" s="4" t="s">
        <v>38</v>
      </c>
      <c r="N29" s="25">
        <v>172233</v>
      </c>
      <c r="O29" s="25">
        <v>166094</v>
      </c>
      <c r="P29" s="331">
        <v>142975</v>
      </c>
      <c r="Q29" s="331">
        <v>138204</v>
      </c>
    </row>
    <row r="30" spans="1:22" x14ac:dyDescent="0.3">
      <c r="M30" s="4" t="s">
        <v>210</v>
      </c>
      <c r="N30" s="25">
        <v>174225</v>
      </c>
      <c r="O30" s="25">
        <v>168466</v>
      </c>
      <c r="P30" s="332">
        <v>145398</v>
      </c>
      <c r="Q30" s="332">
        <v>140981</v>
      </c>
    </row>
    <row r="31" spans="1:22" x14ac:dyDescent="0.3">
      <c r="M31" s="4" t="s">
        <v>211</v>
      </c>
      <c r="N31" s="330">
        <v>174098</v>
      </c>
      <c r="O31" s="330">
        <v>167345</v>
      </c>
      <c r="P31" s="332">
        <v>145850</v>
      </c>
      <c r="Q31" s="332">
        <v>140487</v>
      </c>
    </row>
    <row r="32" spans="1:22" x14ac:dyDescent="0.3">
      <c r="M32" s="4" t="s">
        <v>39</v>
      </c>
      <c r="N32" s="25">
        <v>172283</v>
      </c>
      <c r="O32" s="25">
        <v>166028</v>
      </c>
      <c r="P32" s="332">
        <v>145319</v>
      </c>
      <c r="Q32" s="332">
        <v>138932</v>
      </c>
    </row>
    <row r="33" spans="2:19" x14ac:dyDescent="0.3">
      <c r="M33" s="4" t="s">
        <v>212</v>
      </c>
      <c r="N33" s="25">
        <v>169726</v>
      </c>
      <c r="O33" s="25">
        <v>163841</v>
      </c>
      <c r="P33" s="332">
        <v>142194</v>
      </c>
      <c r="Q33" s="332">
        <v>136757</v>
      </c>
    </row>
    <row r="34" spans="2:19" x14ac:dyDescent="0.3">
      <c r="M34" s="4" t="s">
        <v>213</v>
      </c>
      <c r="N34" s="25">
        <v>168107</v>
      </c>
      <c r="O34" s="25">
        <v>162381</v>
      </c>
      <c r="P34" s="332">
        <v>139936</v>
      </c>
      <c r="Q34" s="332">
        <v>135443</v>
      </c>
    </row>
    <row r="35" spans="2:19" x14ac:dyDescent="0.3">
      <c r="M35" s="4" t="s">
        <v>40</v>
      </c>
      <c r="N35" s="25">
        <v>169933</v>
      </c>
      <c r="O35" s="25">
        <v>164206</v>
      </c>
      <c r="P35" s="332">
        <v>141457</v>
      </c>
      <c r="Q35" s="332">
        <v>138328</v>
      </c>
    </row>
    <row r="36" spans="2:19" x14ac:dyDescent="0.3">
      <c r="M36" s="503" t="s">
        <v>1055</v>
      </c>
      <c r="N36" s="504">
        <f>AVERAGE(N24:N35)</f>
        <v>173472.5</v>
      </c>
      <c r="O36" s="504">
        <f>AVERAGE(O24:O35)</f>
        <v>166688.41666666666</v>
      </c>
      <c r="P36" s="504">
        <f>AVERAGE(P24:P35)</f>
        <v>147914.25</v>
      </c>
      <c r="Q36" s="504">
        <f>AVERAGE(Q24:Q35)</f>
        <v>139493.16666666666</v>
      </c>
    </row>
    <row r="37" spans="2:19" x14ac:dyDescent="0.3">
      <c r="B37" s="3" t="s">
        <v>479</v>
      </c>
    </row>
    <row r="38" spans="2:19" ht="14.5" x14ac:dyDescent="0.35">
      <c r="P38" s="199"/>
      <c r="Q38" s="8"/>
      <c r="R38"/>
      <c r="S38" s="199"/>
    </row>
    <row r="39" spans="2:19" x14ac:dyDescent="0.3">
      <c r="B39" s="3"/>
      <c r="L39" s="201"/>
      <c r="M39" s="201"/>
      <c r="N39" s="201"/>
    </row>
    <row r="40" spans="2:19" x14ac:dyDescent="0.3">
      <c r="I40" s="3"/>
      <c r="P40" s="66"/>
    </row>
    <row r="41" spans="2:19" x14ac:dyDescent="0.3">
      <c r="B41" s="12" t="s">
        <v>1053</v>
      </c>
    </row>
    <row r="43" spans="2:19" x14ac:dyDescent="0.3">
      <c r="M43" s="524" t="s">
        <v>188</v>
      </c>
      <c r="N43" s="523" t="s">
        <v>1096</v>
      </c>
      <c r="O43" s="522" t="s">
        <v>1095</v>
      </c>
      <c r="P43" s="522" t="s">
        <v>1094</v>
      </c>
    </row>
    <row r="44" spans="2:19" x14ac:dyDescent="0.3">
      <c r="M44" s="333" t="s">
        <v>195</v>
      </c>
      <c r="N44" s="338">
        <v>12866.916666666701</v>
      </c>
      <c r="O44" s="334">
        <v>3.0316666666666698</v>
      </c>
      <c r="P44" s="335">
        <v>2.4874999999999998</v>
      </c>
    </row>
    <row r="45" spans="2:19" x14ac:dyDescent="0.3">
      <c r="M45" s="333" t="s">
        <v>1093</v>
      </c>
      <c r="N45" s="339">
        <v>10904.166666666701</v>
      </c>
      <c r="O45" s="334">
        <v>3.4633333333333334</v>
      </c>
      <c r="P45" s="335">
        <v>2.6166666666666663</v>
      </c>
    </row>
    <row r="46" spans="2:19" x14ac:dyDescent="0.3">
      <c r="M46" s="333" t="s">
        <v>1092</v>
      </c>
      <c r="N46" s="340">
        <v>11498.916666666701</v>
      </c>
      <c r="O46" s="334">
        <v>3.5633333333333339</v>
      </c>
      <c r="P46" s="335">
        <v>2.749166666666667</v>
      </c>
    </row>
    <row r="47" spans="2:19" x14ac:dyDescent="0.3">
      <c r="M47" s="333" t="s">
        <v>1091</v>
      </c>
      <c r="N47" s="340">
        <v>14508.416666666701</v>
      </c>
      <c r="O47" s="334">
        <v>3.6475000000000004</v>
      </c>
      <c r="P47" s="335">
        <v>2.8341666666666665</v>
      </c>
    </row>
    <row r="48" spans="2:19" x14ac:dyDescent="0.3">
      <c r="M48" s="333" t="s">
        <v>1090</v>
      </c>
      <c r="N48" s="340">
        <v>16171.666666666701</v>
      </c>
      <c r="O48" s="334">
        <v>3.9041666666666668</v>
      </c>
      <c r="P48" s="335">
        <v>3.0625</v>
      </c>
    </row>
    <row r="49" spans="2:21" x14ac:dyDescent="0.3">
      <c r="M49" s="333" t="s">
        <v>1089</v>
      </c>
      <c r="N49" s="340">
        <v>27956.916666666701</v>
      </c>
      <c r="O49" s="334">
        <v>6.8049999999999997</v>
      </c>
      <c r="P49" s="335">
        <v>5.3058333333333332</v>
      </c>
    </row>
    <row r="50" spans="2:21" x14ac:dyDescent="0.3">
      <c r="M50" s="333" t="s">
        <v>1088</v>
      </c>
      <c r="N50" s="340">
        <v>40145.416666666701</v>
      </c>
      <c r="O50" s="334">
        <v>8.1616666666666671</v>
      </c>
      <c r="P50" s="335">
        <v>6.0116666666666658</v>
      </c>
    </row>
    <row r="51" spans="2:21" x14ac:dyDescent="0.3">
      <c r="M51" s="333" t="s">
        <v>1087</v>
      </c>
      <c r="N51" s="340">
        <v>32636</v>
      </c>
      <c r="O51" s="334">
        <v>6.9691666666666672</v>
      </c>
      <c r="P51" s="335">
        <v>4.9725000000000001</v>
      </c>
    </row>
    <row r="52" spans="2:21" ht="15.5" x14ac:dyDescent="0.3">
      <c r="M52" s="341" t="s">
        <v>252</v>
      </c>
      <c r="N52" s="342">
        <v>166688</v>
      </c>
      <c r="O52" s="336">
        <v>5.01</v>
      </c>
      <c r="P52" s="337">
        <v>3.84</v>
      </c>
    </row>
    <row r="54" spans="2:21" x14ac:dyDescent="0.3">
      <c r="M54" s="146"/>
    </row>
    <row r="55" spans="2:21" x14ac:dyDescent="0.3">
      <c r="B55" s="12"/>
      <c r="M55" s="146"/>
    </row>
    <row r="56" spans="2:21" x14ac:dyDescent="0.3">
      <c r="B56" s="12"/>
      <c r="O56" s="227"/>
      <c r="P56" s="227"/>
      <c r="R56" s="22"/>
      <c r="S56" s="22"/>
      <c r="T56" s="22"/>
    </row>
    <row r="57" spans="2:21" x14ac:dyDescent="0.3">
      <c r="N57" s="8"/>
      <c r="O57" s="275"/>
      <c r="P57" s="275"/>
      <c r="Q57" s="77"/>
      <c r="R57" s="77"/>
      <c r="S57" s="22"/>
      <c r="T57" s="22"/>
      <c r="U57" s="22"/>
    </row>
    <row r="58" spans="2:21" x14ac:dyDescent="0.3">
      <c r="N58" s="8"/>
      <c r="O58" s="275"/>
      <c r="P58" s="275"/>
      <c r="Q58" s="77"/>
      <c r="S58" s="22"/>
      <c r="T58" s="22"/>
      <c r="U58" s="22"/>
    </row>
    <row r="59" spans="2:21" x14ac:dyDescent="0.3">
      <c r="B59" s="3" t="s">
        <v>479</v>
      </c>
      <c r="S59" s="22"/>
      <c r="T59" s="22"/>
      <c r="U59" s="22"/>
    </row>
    <row r="60" spans="2:21" x14ac:dyDescent="0.3">
      <c r="S60" s="22"/>
      <c r="T60" s="22"/>
      <c r="U60" s="22"/>
    </row>
    <row r="61" spans="2:21" x14ac:dyDescent="0.3">
      <c r="S61" s="22"/>
      <c r="T61" s="22"/>
      <c r="U61" s="22"/>
    </row>
    <row r="62" spans="2:21" x14ac:dyDescent="0.3">
      <c r="B62" s="12" t="s">
        <v>1086</v>
      </c>
      <c r="S62" s="22"/>
      <c r="T62" s="22"/>
      <c r="U62" s="22"/>
    </row>
    <row r="63" spans="2:21" ht="15.5" x14ac:dyDescent="0.3">
      <c r="M63" s="501" t="s">
        <v>54</v>
      </c>
      <c r="N63" s="502" t="s">
        <v>688</v>
      </c>
      <c r="O63" s="502" t="s">
        <v>1085</v>
      </c>
      <c r="P63" s="502" t="s">
        <v>689</v>
      </c>
      <c r="Q63" s="502" t="s">
        <v>1084</v>
      </c>
      <c r="S63" s="22"/>
      <c r="T63" s="22"/>
      <c r="U63" s="22"/>
    </row>
    <row r="64" spans="2:21" x14ac:dyDescent="0.3">
      <c r="M64" s="4" t="s">
        <v>206</v>
      </c>
      <c r="N64" s="25">
        <v>82862</v>
      </c>
      <c r="O64" s="25">
        <v>80598</v>
      </c>
      <c r="P64" s="25">
        <v>98039</v>
      </c>
      <c r="Q64" s="25">
        <v>92235</v>
      </c>
      <c r="S64" s="22"/>
      <c r="T64" s="22"/>
      <c r="U64" s="22"/>
    </row>
    <row r="65" spans="2:25" x14ac:dyDescent="0.3">
      <c r="M65" s="4" t="s">
        <v>207</v>
      </c>
      <c r="N65" s="25">
        <v>82045</v>
      </c>
      <c r="O65" s="25">
        <v>79408</v>
      </c>
      <c r="P65" s="25">
        <v>96928</v>
      </c>
      <c r="Q65" s="25">
        <v>90917</v>
      </c>
      <c r="S65" s="22"/>
      <c r="T65" s="22"/>
      <c r="U65" s="22"/>
    </row>
    <row r="66" spans="2:25" x14ac:dyDescent="0.3">
      <c r="M66" s="4" t="s">
        <v>37</v>
      </c>
      <c r="N66" s="25">
        <v>79974</v>
      </c>
      <c r="O66" s="25">
        <v>77752</v>
      </c>
      <c r="P66" s="25">
        <v>95631</v>
      </c>
      <c r="Q66" s="25">
        <v>89741</v>
      </c>
      <c r="S66" s="22"/>
      <c r="T66" s="22"/>
      <c r="U66" s="22"/>
    </row>
    <row r="67" spans="2:25" x14ac:dyDescent="0.3">
      <c r="M67" s="4" t="s">
        <v>208</v>
      </c>
      <c r="N67" s="25">
        <v>78783</v>
      </c>
      <c r="O67" s="25">
        <v>76627</v>
      </c>
      <c r="P67" s="25">
        <v>95079</v>
      </c>
      <c r="Q67" s="25">
        <v>89202</v>
      </c>
      <c r="S67" s="22"/>
      <c r="T67" s="22"/>
      <c r="U67" s="22"/>
    </row>
    <row r="68" spans="2:25" x14ac:dyDescent="0.3">
      <c r="M68" s="4" t="s">
        <v>209</v>
      </c>
      <c r="N68" s="25">
        <v>77133</v>
      </c>
      <c r="O68" s="25">
        <v>75693</v>
      </c>
      <c r="P68" s="25">
        <v>94591</v>
      </c>
      <c r="Q68" s="25">
        <v>89727</v>
      </c>
      <c r="S68" s="22"/>
      <c r="T68" s="22"/>
      <c r="U68" s="22"/>
    </row>
    <row r="69" spans="2:25" x14ac:dyDescent="0.3">
      <c r="M69" s="4" t="s">
        <v>38</v>
      </c>
      <c r="N69" s="25">
        <v>76609</v>
      </c>
      <c r="O69" s="25">
        <v>75197</v>
      </c>
      <c r="P69" s="25">
        <v>95624</v>
      </c>
      <c r="Q69" s="25">
        <v>90897</v>
      </c>
      <c r="S69" s="22"/>
      <c r="T69" s="22"/>
      <c r="U69" s="22"/>
    </row>
    <row r="70" spans="2:25" x14ac:dyDescent="0.3">
      <c r="M70" s="4" t="s">
        <v>210</v>
      </c>
      <c r="N70" s="25">
        <v>76708</v>
      </c>
      <c r="O70" s="25">
        <v>75258</v>
      </c>
      <c r="P70" s="25">
        <v>97517</v>
      </c>
      <c r="Q70" s="25">
        <v>93208</v>
      </c>
      <c r="S70" s="22"/>
      <c r="T70" s="22"/>
      <c r="U70" s="22"/>
    </row>
    <row r="71" spans="2:25" x14ac:dyDescent="0.3">
      <c r="M71" s="4" t="s">
        <v>211</v>
      </c>
      <c r="N71" s="25">
        <v>76174</v>
      </c>
      <c r="O71" s="25">
        <v>74418</v>
      </c>
      <c r="P71" s="330">
        <v>97924</v>
      </c>
      <c r="Q71" s="330">
        <v>92927</v>
      </c>
      <c r="S71" s="22"/>
      <c r="T71" s="22"/>
      <c r="U71" s="22"/>
    </row>
    <row r="72" spans="2:25" x14ac:dyDescent="0.3">
      <c r="M72" s="4" t="s">
        <v>39</v>
      </c>
      <c r="N72" s="25">
        <v>76672</v>
      </c>
      <c r="O72" s="25">
        <v>75133</v>
      </c>
      <c r="P72" s="25">
        <v>95611</v>
      </c>
      <c r="Q72" s="25">
        <v>90895</v>
      </c>
      <c r="S72" s="22"/>
      <c r="T72" s="22"/>
      <c r="U72" s="22"/>
    </row>
    <row r="73" spans="2:25" x14ac:dyDescent="0.3">
      <c r="M73" s="4" t="s">
        <v>212</v>
      </c>
      <c r="N73" s="25">
        <v>75896</v>
      </c>
      <c r="O73" s="25">
        <v>74136</v>
      </c>
      <c r="P73" s="25">
        <v>93830</v>
      </c>
      <c r="Q73" s="25">
        <v>89705</v>
      </c>
      <c r="S73" s="22"/>
      <c r="T73" s="22"/>
      <c r="U73" s="22"/>
    </row>
    <row r="74" spans="2:25" x14ac:dyDescent="0.3">
      <c r="M74" s="4" t="s">
        <v>213</v>
      </c>
      <c r="N74" s="25">
        <v>75799</v>
      </c>
      <c r="O74" s="25">
        <v>74016</v>
      </c>
      <c r="P74" s="25">
        <v>92308</v>
      </c>
      <c r="Q74" s="25">
        <v>88365</v>
      </c>
      <c r="S74" s="22"/>
      <c r="T74" s="22"/>
      <c r="U74" s="22"/>
    </row>
    <row r="75" spans="2:25" x14ac:dyDescent="0.3">
      <c r="M75" s="4" t="s">
        <v>40</v>
      </c>
      <c r="N75" s="25">
        <v>78394</v>
      </c>
      <c r="O75" s="25">
        <v>76251</v>
      </c>
      <c r="P75" s="25">
        <v>91539</v>
      </c>
      <c r="Q75" s="25">
        <v>87955</v>
      </c>
      <c r="S75" s="22"/>
      <c r="T75" s="22"/>
      <c r="U75" s="22"/>
    </row>
    <row r="76" spans="2:25" x14ac:dyDescent="0.3">
      <c r="M76" s="503" t="s">
        <v>1055</v>
      </c>
      <c r="N76" s="504">
        <f>AVERAGE(N64:N75)</f>
        <v>78087.416666666672</v>
      </c>
      <c r="O76" s="504">
        <f>AVERAGE(O64:O75)</f>
        <v>76207.25</v>
      </c>
      <c r="P76" s="504">
        <f>AVERAGE(P64:P75)</f>
        <v>95385.083333333328</v>
      </c>
      <c r="Q76" s="504">
        <f>AVERAGE(Q64:Q75)</f>
        <v>90481.166666666672</v>
      </c>
      <c r="S76" s="22"/>
      <c r="T76" s="22"/>
      <c r="U76" s="22"/>
    </row>
    <row r="77" spans="2:25" x14ac:dyDescent="0.3">
      <c r="S77" s="22"/>
      <c r="T77" s="22"/>
      <c r="U77" s="22"/>
    </row>
    <row r="78" spans="2:25" x14ac:dyDescent="0.3">
      <c r="B78" s="3" t="s">
        <v>479</v>
      </c>
      <c r="S78" s="22"/>
      <c r="T78" s="22"/>
      <c r="U78" s="22"/>
    </row>
    <row r="79" spans="2:25" x14ac:dyDescent="0.3">
      <c r="R79" s="77"/>
      <c r="S79" s="8"/>
      <c r="T79" s="8"/>
      <c r="U79" s="8"/>
    </row>
    <row r="80" spans="2:25" x14ac:dyDescent="0.3">
      <c r="N80" s="8"/>
      <c r="O80" s="78"/>
      <c r="P80" s="78"/>
      <c r="Q80" s="77"/>
      <c r="R80" s="77"/>
      <c r="S80" s="8"/>
      <c r="T80" s="8"/>
      <c r="U80" s="8"/>
      <c r="V80" s="8"/>
      <c r="W80" s="8"/>
      <c r="X80" s="8"/>
      <c r="Y80" s="77"/>
    </row>
    <row r="81" spans="2:35" x14ac:dyDescent="0.3">
      <c r="B81" s="12" t="s">
        <v>1083</v>
      </c>
      <c r="N81" s="8"/>
      <c r="O81" s="78"/>
      <c r="P81" s="78"/>
      <c r="Q81" s="77"/>
      <c r="V81" s="8"/>
      <c r="W81" s="8"/>
      <c r="X81" s="8"/>
      <c r="Y81" s="77"/>
    </row>
    <row r="82" spans="2:35" x14ac:dyDescent="0.3">
      <c r="N82" s="246"/>
      <c r="O82" s="246"/>
      <c r="P82" s="246"/>
      <c r="R82" s="246"/>
    </row>
    <row r="83" spans="2:35" ht="15.5" x14ac:dyDescent="0.3">
      <c r="M83" s="521" t="s">
        <v>1082</v>
      </c>
      <c r="N83" s="502" t="s">
        <v>246</v>
      </c>
      <c r="O83" s="502" t="s">
        <v>247</v>
      </c>
      <c r="P83" s="502" t="s">
        <v>248</v>
      </c>
      <c r="Q83" s="502" t="s">
        <v>249</v>
      </c>
      <c r="R83" s="502" t="s">
        <v>250</v>
      </c>
      <c r="S83" s="502" t="s">
        <v>1081</v>
      </c>
      <c r="T83" s="502" t="s">
        <v>8</v>
      </c>
    </row>
    <row r="84" spans="2:35" x14ac:dyDescent="0.3">
      <c r="M84" s="4" t="s">
        <v>195</v>
      </c>
      <c r="N84" s="25">
        <v>1205</v>
      </c>
      <c r="O84" s="25">
        <v>1814</v>
      </c>
      <c r="P84" s="25">
        <v>986</v>
      </c>
      <c r="Q84" s="25">
        <v>3806</v>
      </c>
      <c r="R84" s="25">
        <v>5034</v>
      </c>
      <c r="S84" s="25">
        <v>21</v>
      </c>
      <c r="T84" s="25">
        <f t="shared" ref="T84:T92" si="0">SUM(N84:S84)</f>
        <v>12866</v>
      </c>
    </row>
    <row r="85" spans="2:35" x14ac:dyDescent="0.3">
      <c r="M85" s="4" t="s">
        <v>196</v>
      </c>
      <c r="N85" s="25">
        <v>2003</v>
      </c>
      <c r="O85" s="25">
        <v>3019</v>
      </c>
      <c r="P85" s="25">
        <v>491</v>
      </c>
      <c r="Q85" s="25">
        <v>3591</v>
      </c>
      <c r="R85" s="25">
        <v>1792</v>
      </c>
      <c r="S85" s="25">
        <v>9</v>
      </c>
      <c r="T85" s="25">
        <f t="shared" si="0"/>
        <v>10905</v>
      </c>
    </row>
    <row r="86" spans="2:35" x14ac:dyDescent="0.3">
      <c r="M86" s="4" t="s">
        <v>197</v>
      </c>
      <c r="N86" s="25">
        <v>1340</v>
      </c>
      <c r="O86" s="25">
        <v>3511</v>
      </c>
      <c r="P86" s="25">
        <v>498</v>
      </c>
      <c r="Q86" s="25">
        <v>4179</v>
      </c>
      <c r="R86" s="25">
        <v>1967</v>
      </c>
      <c r="S86" s="25">
        <v>4</v>
      </c>
      <c r="T86" s="25">
        <f t="shared" si="0"/>
        <v>11499</v>
      </c>
    </row>
    <row r="87" spans="2:35" x14ac:dyDescent="0.3">
      <c r="M87" s="4" t="s">
        <v>198</v>
      </c>
      <c r="N87" s="25">
        <v>2747</v>
      </c>
      <c r="O87" s="25">
        <v>4170</v>
      </c>
      <c r="P87" s="25">
        <v>660</v>
      </c>
      <c r="Q87" s="25">
        <v>4590</v>
      </c>
      <c r="R87" s="25">
        <v>2335</v>
      </c>
      <c r="S87" s="25">
        <v>7</v>
      </c>
      <c r="T87" s="25">
        <f t="shared" si="0"/>
        <v>14509</v>
      </c>
    </row>
    <row r="88" spans="2:35" x14ac:dyDescent="0.3">
      <c r="M88" s="4" t="s">
        <v>199</v>
      </c>
      <c r="N88" s="25">
        <v>2145</v>
      </c>
      <c r="O88" s="25">
        <v>5040</v>
      </c>
      <c r="P88" s="25">
        <v>754</v>
      </c>
      <c r="Q88" s="25">
        <v>5541</v>
      </c>
      <c r="R88" s="25">
        <v>2678</v>
      </c>
      <c r="S88" s="25">
        <v>15</v>
      </c>
      <c r="T88" s="25">
        <f t="shared" si="0"/>
        <v>16173</v>
      </c>
    </row>
    <row r="89" spans="2:35" x14ac:dyDescent="0.3">
      <c r="M89" s="4" t="s">
        <v>200</v>
      </c>
      <c r="N89" s="25">
        <v>11036</v>
      </c>
      <c r="O89" s="25">
        <v>7150</v>
      </c>
      <c r="P89" s="25">
        <v>845</v>
      </c>
      <c r="Q89" s="25">
        <v>6551</v>
      </c>
      <c r="R89" s="25">
        <v>2355</v>
      </c>
      <c r="S89" s="25">
        <v>22</v>
      </c>
      <c r="T89" s="25">
        <f t="shared" si="0"/>
        <v>27959</v>
      </c>
    </row>
    <row r="90" spans="2:35" x14ac:dyDescent="0.3">
      <c r="M90" s="4" t="s">
        <v>201</v>
      </c>
      <c r="N90" s="25">
        <v>18018</v>
      </c>
      <c r="O90" s="25">
        <v>9330</v>
      </c>
      <c r="P90" s="25">
        <v>995</v>
      </c>
      <c r="Q90" s="25">
        <v>8284</v>
      </c>
      <c r="R90" s="25">
        <v>3508</v>
      </c>
      <c r="S90" s="25">
        <v>11</v>
      </c>
      <c r="T90" s="25">
        <f t="shared" si="0"/>
        <v>40146</v>
      </c>
    </row>
    <row r="91" spans="2:35" x14ac:dyDescent="0.3">
      <c r="M91" s="4" t="s">
        <v>202</v>
      </c>
      <c r="N91" s="25">
        <v>13321</v>
      </c>
      <c r="O91" s="25">
        <v>7901</v>
      </c>
      <c r="P91" s="330">
        <v>1163</v>
      </c>
      <c r="Q91" s="330">
        <v>7142</v>
      </c>
      <c r="R91" s="330">
        <v>3093</v>
      </c>
      <c r="S91" s="330">
        <v>17</v>
      </c>
      <c r="T91" s="330">
        <f t="shared" si="0"/>
        <v>32637</v>
      </c>
    </row>
    <row r="92" spans="2:35" x14ac:dyDescent="0.3">
      <c r="M92" s="503" t="s">
        <v>245</v>
      </c>
      <c r="N92" s="504">
        <v>51815</v>
      </c>
      <c r="O92" s="504">
        <v>41934</v>
      </c>
      <c r="P92" s="504">
        <v>6394</v>
      </c>
      <c r="Q92" s="504">
        <v>43683</v>
      </c>
      <c r="R92" s="504">
        <v>22761</v>
      </c>
      <c r="S92" s="504">
        <v>104</v>
      </c>
      <c r="T92" s="504">
        <f t="shared" si="0"/>
        <v>166691</v>
      </c>
    </row>
    <row r="93" spans="2:35" x14ac:dyDescent="0.3">
      <c r="O93" s="79"/>
      <c r="P93" s="79"/>
      <c r="Q93" s="79"/>
      <c r="R93" s="79"/>
    </row>
    <row r="94" spans="2:35" ht="15.5" x14ac:dyDescent="0.3">
      <c r="M94" s="501" t="s">
        <v>552</v>
      </c>
      <c r="N94" s="502" t="s">
        <v>246</v>
      </c>
      <c r="O94" s="502" t="s">
        <v>247</v>
      </c>
      <c r="P94" s="502" t="s">
        <v>248</v>
      </c>
      <c r="Q94" s="502" t="s">
        <v>249</v>
      </c>
      <c r="R94" s="502" t="s">
        <v>250</v>
      </c>
      <c r="U94" s="8"/>
    </row>
    <row r="95" spans="2:35" x14ac:dyDescent="0.3">
      <c r="M95" s="4" t="s">
        <v>195</v>
      </c>
      <c r="N95" s="520">
        <f t="shared" ref="N95:R103" si="1">N84/$T84*100</f>
        <v>9.3657702471630664</v>
      </c>
      <c r="O95" s="520">
        <f t="shared" si="1"/>
        <v>14.099176123115187</v>
      </c>
      <c r="P95" s="519">
        <f t="shared" si="1"/>
        <v>7.6636095134462927</v>
      </c>
      <c r="Q95" s="519">
        <f t="shared" si="1"/>
        <v>29.581843618840352</v>
      </c>
      <c r="R95" s="519">
        <f t="shared" si="1"/>
        <v>39.126379605160885</v>
      </c>
      <c r="U95" s="8"/>
      <c r="AE95" s="77"/>
      <c r="AF95" s="77"/>
      <c r="AG95" s="77"/>
      <c r="AH95" s="77"/>
      <c r="AI95" s="77"/>
    </row>
    <row r="96" spans="2:35" x14ac:dyDescent="0.3">
      <c r="M96" s="4" t="s">
        <v>196</v>
      </c>
      <c r="N96" s="520">
        <f t="shared" si="1"/>
        <v>18.367721228794132</v>
      </c>
      <c r="O96" s="520">
        <f t="shared" si="1"/>
        <v>27.684548372306285</v>
      </c>
      <c r="P96" s="519">
        <f t="shared" si="1"/>
        <v>4.5025217790004586</v>
      </c>
      <c r="Q96" s="519">
        <f t="shared" si="1"/>
        <v>32.92984869325997</v>
      </c>
      <c r="R96" s="519">
        <f t="shared" si="1"/>
        <v>16.432828977533241</v>
      </c>
      <c r="U96" s="8"/>
      <c r="AE96" s="77"/>
      <c r="AF96" s="77"/>
      <c r="AG96" s="77"/>
      <c r="AH96" s="77"/>
      <c r="AI96" s="77"/>
    </row>
    <row r="97" spans="2:35" x14ac:dyDescent="0.3">
      <c r="B97" s="3" t="s">
        <v>479</v>
      </c>
      <c r="M97" s="4" t="s">
        <v>197</v>
      </c>
      <c r="N97" s="520">
        <f t="shared" si="1"/>
        <v>11.653187233672494</v>
      </c>
      <c r="O97" s="520">
        <f t="shared" si="1"/>
        <v>30.533089833898604</v>
      </c>
      <c r="P97" s="519">
        <f t="shared" si="1"/>
        <v>4.3308113749021651</v>
      </c>
      <c r="Q97" s="519">
        <f t="shared" si="1"/>
        <v>36.342290633968169</v>
      </c>
      <c r="R97" s="519">
        <f t="shared" si="1"/>
        <v>17.105835290025219</v>
      </c>
      <c r="U97" s="8"/>
      <c r="AE97" s="77"/>
      <c r="AF97" s="77"/>
      <c r="AG97" s="77"/>
      <c r="AH97" s="77"/>
      <c r="AI97" s="77"/>
    </row>
    <row r="98" spans="2:35" x14ac:dyDescent="0.3">
      <c r="M98" s="4" t="s">
        <v>198</v>
      </c>
      <c r="N98" s="520">
        <f t="shared" si="1"/>
        <v>18.933076021779584</v>
      </c>
      <c r="O98" s="520">
        <f t="shared" si="1"/>
        <v>28.740781583844509</v>
      </c>
      <c r="P98" s="519">
        <f t="shared" si="1"/>
        <v>4.5489006823351028</v>
      </c>
      <c r="Q98" s="519">
        <f t="shared" si="1"/>
        <v>31.6355365635123</v>
      </c>
      <c r="R98" s="519">
        <f t="shared" si="1"/>
        <v>16.093459232200701</v>
      </c>
      <c r="U98" s="8"/>
      <c r="AE98" s="77"/>
      <c r="AF98" s="77"/>
      <c r="AG98" s="77"/>
      <c r="AH98" s="77"/>
      <c r="AI98" s="77"/>
    </row>
    <row r="99" spans="2:35" x14ac:dyDescent="0.3">
      <c r="M99" s="4" t="s">
        <v>199</v>
      </c>
      <c r="N99" s="520">
        <f t="shared" si="1"/>
        <v>13.262845483212763</v>
      </c>
      <c r="O99" s="520">
        <f t="shared" si="1"/>
        <v>31.163049526989429</v>
      </c>
      <c r="P99" s="519">
        <f t="shared" si="1"/>
        <v>4.6620911395535769</v>
      </c>
      <c r="Q99" s="519">
        <f t="shared" si="1"/>
        <v>34.260805045446112</v>
      </c>
      <c r="R99" s="519">
        <f t="shared" si="1"/>
        <v>16.558461633586845</v>
      </c>
      <c r="U99" s="8"/>
      <c r="AE99" s="77"/>
      <c r="AF99" s="77"/>
      <c r="AG99" s="77"/>
      <c r="AH99" s="77"/>
      <c r="AI99" s="77"/>
    </row>
    <row r="100" spans="2:35" x14ac:dyDescent="0.3">
      <c r="B100" s="3"/>
      <c r="M100" s="4" t="s">
        <v>200</v>
      </c>
      <c r="N100" s="520">
        <f t="shared" si="1"/>
        <v>39.472084123180373</v>
      </c>
      <c r="O100" s="520">
        <f t="shared" si="1"/>
        <v>25.573160699595839</v>
      </c>
      <c r="P100" s="519">
        <f t="shared" si="1"/>
        <v>3.0222826281340534</v>
      </c>
      <c r="Q100" s="519">
        <f t="shared" si="1"/>
        <v>23.430737866161163</v>
      </c>
      <c r="R100" s="519">
        <f t="shared" si="1"/>
        <v>8.4230480346221253</v>
      </c>
      <c r="U100" s="8"/>
      <c r="AE100" s="77"/>
      <c r="AF100" s="77"/>
      <c r="AG100" s="77"/>
      <c r="AH100" s="77"/>
      <c r="AI100" s="77"/>
    </row>
    <row r="101" spans="2:35" x14ac:dyDescent="0.3">
      <c r="B101" s="3" t="s">
        <v>488</v>
      </c>
      <c r="M101" s="4" t="s">
        <v>201</v>
      </c>
      <c r="N101" s="520">
        <f t="shared" si="1"/>
        <v>44.881183679569567</v>
      </c>
      <c r="O101" s="520">
        <f t="shared" si="1"/>
        <v>23.240173367209685</v>
      </c>
      <c r="P101" s="519">
        <f t="shared" si="1"/>
        <v>2.4784536441986749</v>
      </c>
      <c r="Q101" s="519">
        <f t="shared" si="1"/>
        <v>20.634683405569671</v>
      </c>
      <c r="R101" s="519">
        <f t="shared" si="1"/>
        <v>8.7381059134160317</v>
      </c>
      <c r="U101" s="8"/>
      <c r="AE101" s="77"/>
      <c r="AF101" s="77"/>
      <c r="AG101" s="77"/>
      <c r="AH101" s="77"/>
      <c r="AI101" s="77"/>
    </row>
    <row r="102" spans="2:35" x14ac:dyDescent="0.3">
      <c r="B102" s="80" t="s">
        <v>289</v>
      </c>
      <c r="M102" s="4" t="s">
        <v>202</v>
      </c>
      <c r="N102" s="520">
        <f t="shared" si="1"/>
        <v>40.815638692281766</v>
      </c>
      <c r="O102" s="520">
        <f t="shared" si="1"/>
        <v>24.208720164230783</v>
      </c>
      <c r="P102" s="519">
        <f t="shared" si="1"/>
        <v>3.5634402671814196</v>
      </c>
      <c r="Q102" s="519">
        <f t="shared" si="1"/>
        <v>21.883138768881942</v>
      </c>
      <c r="R102" s="519">
        <f t="shared" si="1"/>
        <v>9.4769739865796474</v>
      </c>
      <c r="U102" s="79"/>
      <c r="AE102" s="77"/>
      <c r="AF102" s="77"/>
      <c r="AG102" s="77"/>
      <c r="AH102" s="77"/>
      <c r="AI102" s="77"/>
    </row>
    <row r="103" spans="2:35" x14ac:dyDescent="0.3">
      <c r="B103" s="80" t="s">
        <v>278</v>
      </c>
      <c r="M103" s="503" t="s">
        <v>245</v>
      </c>
      <c r="N103" s="518">
        <f t="shared" si="1"/>
        <v>31.084461668596386</v>
      </c>
      <c r="O103" s="518">
        <f t="shared" si="1"/>
        <v>25.156727117840795</v>
      </c>
      <c r="P103" s="518">
        <f t="shared" si="1"/>
        <v>3.8358399673647647</v>
      </c>
      <c r="Q103" s="518">
        <f t="shared" si="1"/>
        <v>26.205973927806543</v>
      </c>
      <c r="R103" s="518">
        <f t="shared" si="1"/>
        <v>13.654606427461591</v>
      </c>
      <c r="U103" s="517"/>
      <c r="W103" s="517"/>
      <c r="Y103" s="517"/>
      <c r="Z103" s="517"/>
      <c r="AE103" s="77"/>
      <c r="AF103" s="77"/>
      <c r="AG103" s="77"/>
      <c r="AH103" s="77"/>
      <c r="AI103" s="77"/>
    </row>
    <row r="104" spans="2:35" x14ac:dyDescent="0.3">
      <c r="B104" s="80" t="s">
        <v>279</v>
      </c>
      <c r="M104" s="12" t="s">
        <v>1080</v>
      </c>
      <c r="N104" s="12">
        <f>RANK(N103,$N103:$R103)</f>
        <v>1</v>
      </c>
      <c r="O104" s="12">
        <f>RANK(O103,$N103:$R103)</f>
        <v>3</v>
      </c>
      <c r="P104" s="12">
        <f>RANK(P103,$N103:$R103)</f>
        <v>5</v>
      </c>
      <c r="Q104" s="12">
        <f>RANK(Q103,$N103:$R103)</f>
        <v>2</v>
      </c>
      <c r="R104" s="12">
        <f>RANK(R103,$N103:$R103)</f>
        <v>4</v>
      </c>
      <c r="AE104" s="77"/>
      <c r="AF104" s="77"/>
      <c r="AG104" s="77"/>
      <c r="AH104" s="77"/>
      <c r="AI104" s="77"/>
    </row>
    <row r="105" spans="2:35" x14ac:dyDescent="0.3">
      <c r="B105" s="80" t="s">
        <v>280</v>
      </c>
      <c r="Q105" s="516"/>
    </row>
    <row r="106" spans="2:35" x14ac:dyDescent="0.3">
      <c r="B106" s="80" t="s">
        <v>281</v>
      </c>
      <c r="Q106" s="516"/>
      <c r="T106" s="79"/>
      <c r="U106" s="79"/>
      <c r="V106" s="79"/>
      <c r="W106" s="79"/>
      <c r="X106" s="79"/>
      <c r="Y106" s="79"/>
      <c r="Z106" s="79"/>
    </row>
    <row r="107" spans="2:35" x14ac:dyDescent="0.3">
      <c r="B107" s="80" t="s">
        <v>282</v>
      </c>
      <c r="Q107" s="515"/>
      <c r="T107" s="79"/>
      <c r="U107" s="79"/>
      <c r="V107" s="79"/>
      <c r="W107" s="79"/>
      <c r="X107" s="79"/>
      <c r="Y107" s="79"/>
      <c r="Z107" s="79"/>
    </row>
    <row r="108" spans="2:35" x14ac:dyDescent="0.3">
      <c r="B108" s="80" t="s">
        <v>283</v>
      </c>
      <c r="Q108" s="516"/>
      <c r="T108" s="79"/>
      <c r="U108" s="79"/>
      <c r="V108" s="79"/>
      <c r="W108" s="79"/>
      <c r="X108" s="79"/>
      <c r="Y108" s="79"/>
      <c r="Z108" s="79"/>
    </row>
    <row r="109" spans="2:35" x14ac:dyDescent="0.3">
      <c r="B109" s="80" t="s">
        <v>284</v>
      </c>
      <c r="Q109" s="516"/>
      <c r="T109" s="79"/>
      <c r="U109" s="79"/>
      <c r="V109" s="79"/>
      <c r="W109" s="79"/>
      <c r="X109" s="79"/>
      <c r="Y109" s="79"/>
      <c r="Z109" s="79"/>
    </row>
    <row r="110" spans="2:35" x14ac:dyDescent="0.3">
      <c r="B110" s="80" t="s">
        <v>285</v>
      </c>
      <c r="Q110" s="516"/>
      <c r="T110" s="79"/>
      <c r="U110" s="79"/>
      <c r="V110" s="79"/>
      <c r="W110" s="79"/>
      <c r="X110" s="79"/>
      <c r="Y110" s="79"/>
      <c r="Z110" s="79"/>
    </row>
    <row r="111" spans="2:35" x14ac:dyDescent="0.3">
      <c r="B111" s="3" t="s">
        <v>286</v>
      </c>
      <c r="Q111" s="516"/>
      <c r="T111" s="79"/>
      <c r="U111" s="79"/>
      <c r="V111" s="79"/>
      <c r="W111" s="79"/>
      <c r="X111" s="79"/>
      <c r="Y111" s="79"/>
      <c r="Z111" s="79"/>
    </row>
    <row r="112" spans="2:35" x14ac:dyDescent="0.3">
      <c r="B112" s="3" t="s">
        <v>287</v>
      </c>
      <c r="Q112" s="515"/>
      <c r="V112" s="79"/>
      <c r="W112" s="79"/>
      <c r="X112" s="79"/>
      <c r="Y112" s="79"/>
      <c r="Z112" s="79"/>
    </row>
    <row r="113" spans="2:17" x14ac:dyDescent="0.3">
      <c r="B113" s="3" t="s">
        <v>288</v>
      </c>
      <c r="Q113" s="514"/>
    </row>
    <row r="114" spans="2:17" x14ac:dyDescent="0.3">
      <c r="Q114" s="79"/>
    </row>
    <row r="115" spans="2:17" x14ac:dyDescent="0.3">
      <c r="B115" s="7" t="s">
        <v>1079</v>
      </c>
    </row>
    <row r="116" spans="2:17" ht="16.5" customHeight="1" x14ac:dyDescent="0.3">
      <c r="B116" s="645" t="s">
        <v>1078</v>
      </c>
      <c r="C116" s="648" t="s">
        <v>1066</v>
      </c>
      <c r="D116" s="648"/>
      <c r="E116" s="648" t="s">
        <v>1065</v>
      </c>
      <c r="F116" s="648"/>
      <c r="G116" s="648"/>
      <c r="H116" s="648"/>
      <c r="I116" s="648"/>
      <c r="J116" s="649"/>
    </row>
    <row r="117" spans="2:17" x14ac:dyDescent="0.3">
      <c r="B117" s="646"/>
      <c r="C117" s="650"/>
      <c r="D117" s="650"/>
      <c r="E117" s="650" t="s">
        <v>696</v>
      </c>
      <c r="F117" s="650"/>
      <c r="G117" s="650"/>
      <c r="H117" s="650"/>
      <c r="I117" s="650"/>
      <c r="J117" s="651"/>
    </row>
    <row r="118" spans="2:17" x14ac:dyDescent="0.3">
      <c r="B118" s="647"/>
      <c r="C118" s="513" t="s">
        <v>1064</v>
      </c>
      <c r="D118" s="513" t="s">
        <v>1063</v>
      </c>
      <c r="E118" s="513" t="s">
        <v>1064</v>
      </c>
      <c r="F118" s="652" t="s">
        <v>582</v>
      </c>
      <c r="G118" s="652"/>
      <c r="H118" s="513" t="s">
        <v>1063</v>
      </c>
      <c r="I118" s="652" t="s">
        <v>1062</v>
      </c>
      <c r="J118" s="653"/>
    </row>
    <row r="119" spans="2:17" x14ac:dyDescent="0.3">
      <c r="B119" s="512" t="s">
        <v>1061</v>
      </c>
      <c r="C119" s="509">
        <v>166688</v>
      </c>
      <c r="D119" s="507"/>
      <c r="E119" s="509">
        <v>173473</v>
      </c>
      <c r="F119" s="508">
        <v>-6785</v>
      </c>
      <c r="G119" s="511" t="s">
        <v>1056</v>
      </c>
      <c r="H119" s="507"/>
      <c r="I119" s="657"/>
      <c r="J119" s="658"/>
    </row>
    <row r="120" spans="2:17" ht="12.75" customHeight="1" x14ac:dyDescent="0.3">
      <c r="B120" s="662" t="s">
        <v>229</v>
      </c>
      <c r="C120" s="663"/>
      <c r="D120" s="663"/>
      <c r="E120" s="663"/>
      <c r="F120" s="663"/>
      <c r="G120" s="663"/>
      <c r="H120" s="663"/>
      <c r="I120" s="663"/>
      <c r="J120" s="664"/>
    </row>
    <row r="121" spans="2:17" x14ac:dyDescent="0.3">
      <c r="B121" s="510" t="s">
        <v>743</v>
      </c>
      <c r="C121" s="509">
        <v>5364</v>
      </c>
      <c r="D121" s="507">
        <v>3.22</v>
      </c>
      <c r="E121" s="509">
        <v>5222</v>
      </c>
      <c r="F121" s="508">
        <v>142</v>
      </c>
      <c r="G121" s="511" t="s">
        <v>1058</v>
      </c>
      <c r="H121" s="507">
        <v>3.01</v>
      </c>
      <c r="I121" s="506">
        <v>0.21000000000000041</v>
      </c>
      <c r="J121" s="511" t="s">
        <v>1058</v>
      </c>
    </row>
    <row r="122" spans="2:17" x14ac:dyDescent="0.3">
      <c r="B122" s="510" t="s">
        <v>1077</v>
      </c>
      <c r="C122" s="509">
        <v>16336</v>
      </c>
      <c r="D122" s="507">
        <v>9.8000000000000007</v>
      </c>
      <c r="E122" s="509">
        <v>16829</v>
      </c>
      <c r="F122" s="508">
        <v>-493</v>
      </c>
      <c r="G122" s="505" t="s">
        <v>1056</v>
      </c>
      <c r="H122" s="507">
        <v>9.6999999999999993</v>
      </c>
      <c r="I122" s="506">
        <v>0.10000000000000142</v>
      </c>
      <c r="J122" s="505" t="s">
        <v>1058</v>
      </c>
    </row>
    <row r="123" spans="2:17" x14ac:dyDescent="0.3">
      <c r="B123" s="510" t="s">
        <v>1076</v>
      </c>
      <c r="C123" s="509">
        <v>17059</v>
      </c>
      <c r="D123" s="507">
        <v>10.23</v>
      </c>
      <c r="E123" s="509">
        <v>17419</v>
      </c>
      <c r="F123" s="508">
        <v>-360</v>
      </c>
      <c r="G123" s="505" t="s">
        <v>1056</v>
      </c>
      <c r="H123" s="507">
        <v>10.039999999999999</v>
      </c>
      <c r="I123" s="506">
        <v>0.19000000000000128</v>
      </c>
      <c r="J123" s="505" t="s">
        <v>1058</v>
      </c>
    </row>
    <row r="124" spans="2:17" x14ac:dyDescent="0.3">
      <c r="B124" s="510" t="s">
        <v>1075</v>
      </c>
      <c r="C124" s="509">
        <v>18927</v>
      </c>
      <c r="D124" s="507">
        <v>11.35</v>
      </c>
      <c r="E124" s="509">
        <v>19583</v>
      </c>
      <c r="F124" s="508">
        <v>-656</v>
      </c>
      <c r="G124" s="505" t="s">
        <v>1056</v>
      </c>
      <c r="H124" s="507">
        <v>11.29</v>
      </c>
      <c r="I124" s="506">
        <v>6.0000000000000497E-2</v>
      </c>
      <c r="J124" s="505" t="s">
        <v>1058</v>
      </c>
    </row>
    <row r="125" spans="2:17" x14ac:dyDescent="0.3">
      <c r="B125" s="510" t="s">
        <v>1074</v>
      </c>
      <c r="C125" s="509">
        <v>20652</v>
      </c>
      <c r="D125" s="507">
        <v>12.39</v>
      </c>
      <c r="E125" s="509">
        <v>21352</v>
      </c>
      <c r="F125" s="508">
        <v>-700</v>
      </c>
      <c r="G125" s="505" t="s">
        <v>1056</v>
      </c>
      <c r="H125" s="507">
        <v>12.31</v>
      </c>
      <c r="I125" s="506">
        <v>8.0000000000000071E-2</v>
      </c>
      <c r="J125" s="505" t="s">
        <v>1058</v>
      </c>
    </row>
    <row r="126" spans="2:17" x14ac:dyDescent="0.3">
      <c r="B126" s="510" t="s">
        <v>1073</v>
      </c>
      <c r="C126" s="509">
        <v>20562</v>
      </c>
      <c r="D126" s="507">
        <v>12.34</v>
      </c>
      <c r="E126" s="509">
        <v>21325</v>
      </c>
      <c r="F126" s="508">
        <v>-763</v>
      </c>
      <c r="G126" s="505" t="s">
        <v>1056</v>
      </c>
      <c r="H126" s="507">
        <v>12.29</v>
      </c>
      <c r="I126" s="506">
        <v>5.0000000000000711E-2</v>
      </c>
      <c r="J126" s="505" t="s">
        <v>1058</v>
      </c>
    </row>
    <row r="127" spans="2:17" x14ac:dyDescent="0.3">
      <c r="B127" s="510" t="s">
        <v>1072</v>
      </c>
      <c r="C127" s="509">
        <v>20349</v>
      </c>
      <c r="D127" s="507">
        <v>12.21</v>
      </c>
      <c r="E127" s="509">
        <v>20800</v>
      </c>
      <c r="F127" s="508">
        <v>-451</v>
      </c>
      <c r="G127" s="505" t="s">
        <v>1056</v>
      </c>
      <c r="H127" s="507">
        <v>11.99</v>
      </c>
      <c r="I127" s="506">
        <v>0.22000000000000064</v>
      </c>
      <c r="J127" s="505" t="s">
        <v>1058</v>
      </c>
    </row>
    <row r="128" spans="2:17" x14ac:dyDescent="0.3">
      <c r="B128" s="510" t="s">
        <v>1071</v>
      </c>
      <c r="C128" s="509">
        <v>18208</v>
      </c>
      <c r="D128" s="507">
        <v>10.92</v>
      </c>
      <c r="E128" s="509">
        <v>18580</v>
      </c>
      <c r="F128" s="508">
        <v>-372</v>
      </c>
      <c r="G128" s="505" t="s">
        <v>1056</v>
      </c>
      <c r="H128" s="507">
        <v>10.71</v>
      </c>
      <c r="I128" s="506">
        <v>0.20999999999999908</v>
      </c>
      <c r="J128" s="505" t="s">
        <v>1058</v>
      </c>
    </row>
    <row r="129" spans="2:10" x14ac:dyDescent="0.3">
      <c r="B129" s="510" t="s">
        <v>1070</v>
      </c>
      <c r="C129" s="509">
        <v>18273</v>
      </c>
      <c r="D129" s="507">
        <v>10.96</v>
      </c>
      <c r="E129" s="509">
        <v>19672</v>
      </c>
      <c r="F129" s="508">
        <v>-1399</v>
      </c>
      <c r="G129" s="505" t="s">
        <v>1056</v>
      </c>
      <c r="H129" s="507">
        <v>11.34</v>
      </c>
      <c r="I129" s="506">
        <v>-0.37999999999999901</v>
      </c>
      <c r="J129" s="505" t="s">
        <v>1056</v>
      </c>
    </row>
    <row r="130" spans="2:10" x14ac:dyDescent="0.3">
      <c r="B130" s="510" t="s">
        <v>1069</v>
      </c>
      <c r="C130" s="509">
        <v>10958</v>
      </c>
      <c r="D130" s="507">
        <v>6.57</v>
      </c>
      <c r="E130" s="509">
        <v>12690</v>
      </c>
      <c r="F130" s="508">
        <v>-1732</v>
      </c>
      <c r="G130" s="505" t="s">
        <v>1056</v>
      </c>
      <c r="H130" s="507">
        <v>7.32</v>
      </c>
      <c r="I130" s="506">
        <v>-0.75</v>
      </c>
      <c r="J130" s="505" t="s">
        <v>1056</v>
      </c>
    </row>
    <row r="131" spans="2:10" x14ac:dyDescent="0.3">
      <c r="B131" s="3" t="s">
        <v>479</v>
      </c>
    </row>
    <row r="134" spans="2:10" x14ac:dyDescent="0.3">
      <c r="B134" s="7" t="s">
        <v>1068</v>
      </c>
    </row>
    <row r="135" spans="2:10" x14ac:dyDescent="0.3">
      <c r="B135" s="645" t="s">
        <v>1067</v>
      </c>
      <c r="C135" s="648" t="s">
        <v>1066</v>
      </c>
      <c r="D135" s="648"/>
      <c r="E135" s="648" t="s">
        <v>1065</v>
      </c>
      <c r="F135" s="648"/>
      <c r="G135" s="648"/>
      <c r="H135" s="648"/>
      <c r="I135" s="648"/>
      <c r="J135" s="649"/>
    </row>
    <row r="136" spans="2:10" x14ac:dyDescent="0.3">
      <c r="B136" s="646"/>
      <c r="C136" s="650"/>
      <c r="D136" s="650"/>
      <c r="E136" s="650" t="s">
        <v>696</v>
      </c>
      <c r="F136" s="650"/>
      <c r="G136" s="650"/>
      <c r="H136" s="650"/>
      <c r="I136" s="650"/>
      <c r="J136" s="651"/>
    </row>
    <row r="137" spans="2:10" x14ac:dyDescent="0.3">
      <c r="B137" s="647"/>
      <c r="C137" s="513" t="s">
        <v>1064</v>
      </c>
      <c r="D137" s="513" t="s">
        <v>1063</v>
      </c>
      <c r="E137" s="513" t="s">
        <v>1064</v>
      </c>
      <c r="F137" s="652" t="s">
        <v>582</v>
      </c>
      <c r="G137" s="652"/>
      <c r="H137" s="513" t="s">
        <v>1063</v>
      </c>
      <c r="I137" s="652" t="s">
        <v>1062</v>
      </c>
      <c r="J137" s="653"/>
    </row>
    <row r="138" spans="2:10" x14ac:dyDescent="0.3">
      <c r="B138" s="512" t="s">
        <v>1061</v>
      </c>
      <c r="C138" s="509">
        <v>166688</v>
      </c>
      <c r="D138" s="507"/>
      <c r="E138" s="509">
        <v>173473</v>
      </c>
      <c r="F138" s="508">
        <v>-6785</v>
      </c>
      <c r="G138" s="511" t="s">
        <v>1056</v>
      </c>
      <c r="H138" s="507"/>
      <c r="I138" s="657"/>
      <c r="J138" s="658"/>
    </row>
    <row r="139" spans="2:10" ht="12.75" customHeight="1" x14ac:dyDescent="0.3">
      <c r="B139" s="662" t="s">
        <v>229</v>
      </c>
      <c r="C139" s="663"/>
      <c r="D139" s="663"/>
      <c r="E139" s="663"/>
      <c r="F139" s="663"/>
      <c r="G139" s="663"/>
      <c r="H139" s="663"/>
      <c r="I139" s="663"/>
      <c r="J139" s="664"/>
    </row>
    <row r="140" spans="2:10" x14ac:dyDescent="0.3">
      <c r="B140" s="510" t="s">
        <v>1060</v>
      </c>
      <c r="C140" s="509">
        <v>43298</v>
      </c>
      <c r="D140" s="507">
        <v>25.98</v>
      </c>
      <c r="E140" s="509">
        <v>42549</v>
      </c>
      <c r="F140" s="508">
        <v>749</v>
      </c>
      <c r="G140" s="511" t="s">
        <v>1058</v>
      </c>
      <c r="H140" s="507">
        <v>24.53</v>
      </c>
      <c r="I140" s="506">
        <v>1.4499999999999993</v>
      </c>
      <c r="J140" s="511" t="s">
        <v>1058</v>
      </c>
    </row>
    <row r="141" spans="2:10" x14ac:dyDescent="0.3">
      <c r="B141" s="510" t="s">
        <v>572</v>
      </c>
      <c r="C141" s="509">
        <v>29239</v>
      </c>
      <c r="D141" s="507">
        <v>17.54</v>
      </c>
      <c r="E141" s="509">
        <v>30456</v>
      </c>
      <c r="F141" s="508">
        <v>-1217</v>
      </c>
      <c r="G141" s="505" t="s">
        <v>1056</v>
      </c>
      <c r="H141" s="507">
        <v>17.559999999999999</v>
      </c>
      <c r="I141" s="506">
        <v>-1.9999999999999574E-2</v>
      </c>
      <c r="J141" s="505" t="s">
        <v>1056</v>
      </c>
    </row>
    <row r="142" spans="2:10" x14ac:dyDescent="0.3">
      <c r="B142" s="510" t="s">
        <v>573</v>
      </c>
      <c r="C142" s="509">
        <v>16515</v>
      </c>
      <c r="D142" s="507">
        <v>9.91</v>
      </c>
      <c r="E142" s="509">
        <v>18036</v>
      </c>
      <c r="F142" s="508">
        <v>-1521</v>
      </c>
      <c r="G142" s="505" t="s">
        <v>1056</v>
      </c>
      <c r="H142" s="507">
        <v>10.4</v>
      </c>
      <c r="I142" s="506">
        <v>-0.49000000000000021</v>
      </c>
      <c r="J142" s="505" t="s">
        <v>1056</v>
      </c>
    </row>
    <row r="143" spans="2:10" x14ac:dyDescent="0.3">
      <c r="B143" s="510" t="s">
        <v>253</v>
      </c>
      <c r="C143" s="509">
        <v>10745</v>
      </c>
      <c r="D143" s="507">
        <v>6.45</v>
      </c>
      <c r="E143" s="509">
        <v>11474</v>
      </c>
      <c r="F143" s="508">
        <v>-729</v>
      </c>
      <c r="G143" s="505" t="s">
        <v>1056</v>
      </c>
      <c r="H143" s="507">
        <v>6.61</v>
      </c>
      <c r="I143" s="506">
        <v>-0.16000000000000014</v>
      </c>
      <c r="J143" s="505" t="s">
        <v>1056</v>
      </c>
    </row>
    <row r="144" spans="2:10" x14ac:dyDescent="0.3">
      <c r="B144" s="510" t="s">
        <v>254</v>
      </c>
      <c r="C144" s="509">
        <v>13698</v>
      </c>
      <c r="D144" s="507">
        <v>8.2200000000000006</v>
      </c>
      <c r="E144" s="509">
        <v>13934</v>
      </c>
      <c r="F144" s="508">
        <v>-236</v>
      </c>
      <c r="G144" s="505" t="s">
        <v>1056</v>
      </c>
      <c r="H144" s="507">
        <v>8.0299999999999994</v>
      </c>
      <c r="I144" s="506">
        <v>0.19000000000000128</v>
      </c>
      <c r="J144" s="505" t="s">
        <v>1058</v>
      </c>
    </row>
    <row r="145" spans="2:10" x14ac:dyDescent="0.3">
      <c r="B145" s="510" t="s">
        <v>255</v>
      </c>
      <c r="C145" s="509">
        <v>8716</v>
      </c>
      <c r="D145" s="507">
        <v>5.23</v>
      </c>
      <c r="E145" s="509">
        <v>9219</v>
      </c>
      <c r="F145" s="508">
        <v>-503</v>
      </c>
      <c r="G145" s="505" t="s">
        <v>1056</v>
      </c>
      <c r="H145" s="507">
        <v>5.31</v>
      </c>
      <c r="I145" s="506">
        <v>-7.9999999999999183E-2</v>
      </c>
      <c r="J145" s="505" t="s">
        <v>1056</v>
      </c>
    </row>
    <row r="146" spans="2:10" x14ac:dyDescent="0.3">
      <c r="B146" s="510" t="s">
        <v>256</v>
      </c>
      <c r="C146" s="509">
        <v>6576</v>
      </c>
      <c r="D146" s="507">
        <v>3.95</v>
      </c>
      <c r="E146" s="509">
        <v>6382</v>
      </c>
      <c r="F146" s="508">
        <v>194</v>
      </c>
      <c r="G146" s="505" t="s">
        <v>1058</v>
      </c>
      <c r="H146" s="507">
        <v>3.68</v>
      </c>
      <c r="I146" s="506">
        <v>0.27</v>
      </c>
      <c r="J146" s="505" t="s">
        <v>1058</v>
      </c>
    </row>
    <row r="147" spans="2:10" x14ac:dyDescent="0.3">
      <c r="B147" s="510" t="s">
        <v>257</v>
      </c>
      <c r="C147" s="509">
        <v>4645</v>
      </c>
      <c r="D147" s="507">
        <v>2.79</v>
      </c>
      <c r="E147" s="509">
        <v>6081</v>
      </c>
      <c r="F147" s="508">
        <v>-1436</v>
      </c>
      <c r="G147" s="505" t="s">
        <v>1056</v>
      </c>
      <c r="H147" s="507">
        <v>3.51</v>
      </c>
      <c r="I147" s="506">
        <v>-0.71999999999999975</v>
      </c>
      <c r="J147" s="505" t="s">
        <v>1056</v>
      </c>
    </row>
    <row r="148" spans="2:10" x14ac:dyDescent="0.3">
      <c r="B148" s="510" t="s">
        <v>574</v>
      </c>
      <c r="C148" s="509">
        <v>3710</v>
      </c>
      <c r="D148" s="507">
        <v>2.23</v>
      </c>
      <c r="E148" s="509">
        <v>5841</v>
      </c>
      <c r="F148" s="508">
        <v>-2131</v>
      </c>
      <c r="G148" s="505" t="s">
        <v>1056</v>
      </c>
      <c r="H148" s="507">
        <v>3.37</v>
      </c>
      <c r="I148" s="506">
        <v>-1.1400000000000001</v>
      </c>
      <c r="J148" s="505" t="s">
        <v>1056</v>
      </c>
    </row>
    <row r="149" spans="2:10" x14ac:dyDescent="0.3">
      <c r="B149" s="510" t="s">
        <v>258</v>
      </c>
      <c r="C149" s="509">
        <v>3689</v>
      </c>
      <c r="D149" s="507">
        <v>2.21</v>
      </c>
      <c r="E149" s="509">
        <v>4894</v>
      </c>
      <c r="F149" s="508">
        <v>-1205</v>
      </c>
      <c r="G149" s="505" t="s">
        <v>1056</v>
      </c>
      <c r="H149" s="507">
        <v>2.82</v>
      </c>
      <c r="I149" s="506">
        <v>-0.60999999999999988</v>
      </c>
      <c r="J149" s="505" t="s">
        <v>1056</v>
      </c>
    </row>
    <row r="150" spans="2:10" x14ac:dyDescent="0.3">
      <c r="B150" s="510" t="s">
        <v>575</v>
      </c>
      <c r="C150" s="509">
        <v>25856</v>
      </c>
      <c r="D150" s="507">
        <v>15.51</v>
      </c>
      <c r="E150" s="509">
        <v>24608</v>
      </c>
      <c r="F150" s="508">
        <v>1248</v>
      </c>
      <c r="G150" s="505" t="s">
        <v>1058</v>
      </c>
      <c r="H150" s="507">
        <v>14.19</v>
      </c>
      <c r="I150" s="506">
        <v>1.3200000000000003</v>
      </c>
      <c r="J150" s="505" t="s">
        <v>1058</v>
      </c>
    </row>
    <row r="151" spans="2:10" ht="8.25" customHeight="1" x14ac:dyDescent="0.3">
      <c r="B151" s="659"/>
      <c r="C151" s="660"/>
      <c r="D151" s="660"/>
      <c r="E151" s="660"/>
      <c r="F151" s="660"/>
      <c r="G151" s="660"/>
      <c r="H151" s="660"/>
      <c r="I151" s="660"/>
      <c r="J151" s="661"/>
    </row>
    <row r="152" spans="2:10" x14ac:dyDescent="0.3">
      <c r="B152" s="510" t="s">
        <v>1059</v>
      </c>
      <c r="C152" s="509">
        <v>99797</v>
      </c>
      <c r="D152" s="507">
        <v>59.87</v>
      </c>
      <c r="E152" s="509">
        <v>102515</v>
      </c>
      <c r="F152" s="508">
        <v>-2718</v>
      </c>
      <c r="G152" s="505" t="s">
        <v>1056</v>
      </c>
      <c r="H152" s="507">
        <v>59.1</v>
      </c>
      <c r="I152" s="506">
        <v>0.76999999999999602</v>
      </c>
      <c r="J152" s="505" t="s">
        <v>1058</v>
      </c>
    </row>
    <row r="153" spans="2:10" x14ac:dyDescent="0.3">
      <c r="B153" s="510" t="s">
        <v>1057</v>
      </c>
      <c r="C153" s="509">
        <v>66891</v>
      </c>
      <c r="D153" s="507">
        <v>40.130000000000003</v>
      </c>
      <c r="E153" s="509">
        <v>70958</v>
      </c>
      <c r="F153" s="508">
        <v>-4067</v>
      </c>
      <c r="G153" s="505" t="s">
        <v>1056</v>
      </c>
      <c r="H153" s="507">
        <v>40.9</v>
      </c>
      <c r="I153" s="506">
        <v>-0.76999999999999602</v>
      </c>
      <c r="J153" s="505" t="s">
        <v>1056</v>
      </c>
    </row>
    <row r="154" spans="2:10" x14ac:dyDescent="0.3">
      <c r="B154" s="3" t="s">
        <v>479</v>
      </c>
    </row>
    <row r="156" spans="2:10" ht="14.5" thickBot="1" x14ac:dyDescent="0.35">
      <c r="B156" s="7" t="s">
        <v>1097</v>
      </c>
    </row>
    <row r="157" spans="2:10" ht="42" x14ac:dyDescent="0.3">
      <c r="B157" s="525" t="s">
        <v>300</v>
      </c>
      <c r="C157" s="492">
        <v>2023</v>
      </c>
      <c r="D157" s="492">
        <v>2024</v>
      </c>
      <c r="E157" s="525" t="s">
        <v>301</v>
      </c>
      <c r="F157" s="62"/>
    </row>
    <row r="158" spans="2:10" ht="28" x14ac:dyDescent="0.3">
      <c r="B158" s="526" t="s">
        <v>1098</v>
      </c>
      <c r="C158" s="527">
        <v>82.38</v>
      </c>
      <c r="D158" s="527">
        <v>81.44</v>
      </c>
      <c r="E158" s="527">
        <f>D158-C158</f>
        <v>-0.93999999999999773</v>
      </c>
      <c r="F158" s="62"/>
    </row>
    <row r="159" spans="2:10" x14ac:dyDescent="0.3">
      <c r="B159" s="654" t="s">
        <v>693</v>
      </c>
      <c r="C159" s="655"/>
      <c r="D159" s="655"/>
      <c r="E159" s="656"/>
      <c r="F159" s="62"/>
    </row>
    <row r="160" spans="2:10" x14ac:dyDescent="0.3">
      <c r="B160" s="526" t="s">
        <v>302</v>
      </c>
      <c r="C160" s="527">
        <v>4.51</v>
      </c>
      <c r="D160" s="527">
        <v>4.8</v>
      </c>
      <c r="E160" s="527">
        <f>D160-C160</f>
        <v>0.29000000000000004</v>
      </c>
      <c r="F160" s="62"/>
    </row>
    <row r="161" spans="2:14" ht="28" x14ac:dyDescent="0.3">
      <c r="B161" s="528" t="s">
        <v>303</v>
      </c>
      <c r="C161" s="527">
        <v>29.33</v>
      </c>
      <c r="D161" s="527">
        <v>28.42</v>
      </c>
      <c r="E161" s="527">
        <f t="shared" ref="E161:E165" si="2">D161-C161</f>
        <v>-0.90999999999999659</v>
      </c>
      <c r="F161" s="62"/>
    </row>
    <row r="162" spans="2:14" ht="42" x14ac:dyDescent="0.3">
      <c r="B162" s="528" t="s">
        <v>304</v>
      </c>
      <c r="C162" s="527">
        <v>41.43</v>
      </c>
      <c r="D162" s="527">
        <v>40.17</v>
      </c>
      <c r="E162" s="527">
        <f t="shared" si="2"/>
        <v>-1.259999999999998</v>
      </c>
      <c r="F162" s="62"/>
    </row>
    <row r="163" spans="2:14" ht="56" x14ac:dyDescent="0.3">
      <c r="B163" s="528" t="s">
        <v>553</v>
      </c>
      <c r="C163" s="527">
        <v>32.31</v>
      </c>
      <c r="D163" s="527">
        <v>32.200000000000003</v>
      </c>
      <c r="E163" s="527">
        <f t="shared" si="2"/>
        <v>-0.10999999999999943</v>
      </c>
      <c r="F163" s="62"/>
    </row>
    <row r="164" spans="2:14" ht="70" x14ac:dyDescent="0.35">
      <c r="B164" s="528" t="s">
        <v>305</v>
      </c>
      <c r="C164" s="527">
        <v>56.8</v>
      </c>
      <c r="D164" s="527">
        <v>56.78</v>
      </c>
      <c r="E164" s="527">
        <f t="shared" si="2"/>
        <v>-1.9999999999996021E-2</v>
      </c>
      <c r="F164" s="62"/>
      <c r="L164"/>
      <c r="M164" s="148"/>
      <c r="N164" s="148"/>
    </row>
    <row r="165" spans="2:14" ht="28" x14ac:dyDescent="0.35">
      <c r="B165" s="526" t="s">
        <v>306</v>
      </c>
      <c r="C165" s="527">
        <v>3.34</v>
      </c>
      <c r="D165" s="527">
        <v>3.09</v>
      </c>
      <c r="E165" s="527">
        <f t="shared" si="2"/>
        <v>-0.25</v>
      </c>
      <c r="F165" s="62"/>
      <c r="L165" s="247"/>
      <c r="M165" s="144"/>
      <c r="N165" s="144"/>
    </row>
    <row r="166" spans="2:14" ht="14.5" x14ac:dyDescent="0.35">
      <c r="B166" s="3" t="s">
        <v>479</v>
      </c>
      <c r="L166" s="247"/>
      <c r="M166" s="145"/>
      <c r="N166" s="145"/>
    </row>
    <row r="167" spans="2:14" ht="14.5" x14ac:dyDescent="0.35">
      <c r="E167" s="22"/>
      <c r="L167" s="247"/>
      <c r="M167"/>
      <c r="N167"/>
    </row>
    <row r="170" spans="2:14" x14ac:dyDescent="0.3">
      <c r="D170" s="201"/>
      <c r="E170" s="201"/>
      <c r="F170" s="201"/>
      <c r="G170" s="201"/>
      <c r="H170" s="201"/>
      <c r="I170" s="201"/>
      <c r="J170" s="201"/>
      <c r="K170" s="201"/>
      <c r="L170" s="201"/>
    </row>
    <row r="171" spans="2:14" x14ac:dyDescent="0.3">
      <c r="D171" s="201"/>
      <c r="E171" s="201"/>
      <c r="F171" s="201"/>
      <c r="G171" s="201"/>
      <c r="H171" s="201"/>
      <c r="I171" s="201"/>
      <c r="J171" s="201"/>
      <c r="K171" s="201"/>
      <c r="L171" s="201"/>
    </row>
    <row r="172" spans="2:14" x14ac:dyDescent="0.3">
      <c r="D172" s="201"/>
      <c r="E172" s="201"/>
      <c r="F172" s="201"/>
      <c r="G172" s="201"/>
      <c r="H172" s="201"/>
      <c r="I172" s="201"/>
      <c r="J172" s="201"/>
      <c r="K172" s="201"/>
      <c r="L172" s="201"/>
    </row>
    <row r="173" spans="2:14" x14ac:dyDescent="0.3">
      <c r="D173" s="201"/>
      <c r="E173" s="201"/>
      <c r="F173" s="201"/>
      <c r="G173" s="201"/>
      <c r="H173" s="201"/>
      <c r="I173" s="201"/>
      <c r="J173" s="201"/>
      <c r="K173" s="201"/>
      <c r="L173" s="201"/>
    </row>
    <row r="174" spans="2:14" x14ac:dyDescent="0.3">
      <c r="D174" s="201"/>
      <c r="E174" s="201"/>
      <c r="F174" s="201"/>
      <c r="G174" s="201"/>
      <c r="H174" s="201"/>
      <c r="I174" s="201"/>
      <c r="J174" s="201"/>
      <c r="K174" s="201"/>
      <c r="L174" s="201"/>
    </row>
    <row r="175" spans="2:14" x14ac:dyDescent="0.3">
      <c r="D175" s="201"/>
      <c r="E175" s="201"/>
      <c r="F175" s="201"/>
      <c r="G175" s="201"/>
      <c r="H175" s="201"/>
      <c r="I175" s="201"/>
      <c r="J175" s="201"/>
      <c r="K175" s="201"/>
      <c r="L175" s="201"/>
    </row>
    <row r="176" spans="2:14" x14ac:dyDescent="0.3">
      <c r="D176" s="201"/>
      <c r="E176" s="201"/>
      <c r="F176" s="201"/>
      <c r="G176" s="201"/>
      <c r="H176" s="201"/>
      <c r="I176" s="201"/>
      <c r="J176" s="201"/>
      <c r="K176" s="201"/>
      <c r="L176" s="201"/>
    </row>
    <row r="177" spans="4:12" x14ac:dyDescent="0.3">
      <c r="D177" s="201"/>
      <c r="E177" s="201"/>
      <c r="F177" s="201"/>
      <c r="G177" s="201"/>
      <c r="H177" s="201"/>
      <c r="I177" s="201"/>
      <c r="J177" s="201"/>
      <c r="K177" s="201"/>
      <c r="L177" s="201"/>
    </row>
    <row r="178" spans="4:12" x14ac:dyDescent="0.3">
      <c r="D178" s="201"/>
      <c r="E178" s="201"/>
      <c r="F178" s="201"/>
      <c r="G178" s="201"/>
      <c r="H178" s="201"/>
      <c r="I178" s="201"/>
      <c r="J178" s="201"/>
      <c r="K178" s="201"/>
      <c r="L178" s="201"/>
    </row>
    <row r="179" spans="4:12" x14ac:dyDescent="0.3">
      <c r="D179" s="201"/>
      <c r="E179" s="201"/>
      <c r="F179" s="201"/>
      <c r="G179" s="201"/>
      <c r="H179" s="201"/>
      <c r="I179" s="201"/>
      <c r="J179" s="201"/>
      <c r="K179" s="201"/>
      <c r="L179" s="201"/>
    </row>
    <row r="180" spans="4:12" x14ac:dyDescent="0.3">
      <c r="D180" s="201"/>
      <c r="E180" s="201"/>
      <c r="F180" s="201"/>
      <c r="G180" s="201"/>
      <c r="H180" s="201"/>
      <c r="I180" s="201"/>
      <c r="J180" s="201"/>
      <c r="K180" s="201"/>
      <c r="L180" s="201"/>
    </row>
    <row r="181" spans="4:12" x14ac:dyDescent="0.3">
      <c r="D181" s="201"/>
      <c r="E181" s="201"/>
      <c r="F181" s="201"/>
      <c r="G181" s="201"/>
      <c r="H181" s="201"/>
      <c r="I181" s="201"/>
      <c r="J181" s="201"/>
      <c r="K181" s="201"/>
      <c r="L181" s="201"/>
    </row>
  </sheetData>
  <mergeCells count="18">
    <mergeCell ref="B159:E159"/>
    <mergeCell ref="I119:J119"/>
    <mergeCell ref="B135:B137"/>
    <mergeCell ref="C135:D136"/>
    <mergeCell ref="E135:J135"/>
    <mergeCell ref="B151:J151"/>
    <mergeCell ref="B139:J139"/>
    <mergeCell ref="B120:J120"/>
    <mergeCell ref="E136:J136"/>
    <mergeCell ref="F137:G137"/>
    <mergeCell ref="I137:J137"/>
    <mergeCell ref="I138:J138"/>
    <mergeCell ref="B116:B118"/>
    <mergeCell ref="E116:J116"/>
    <mergeCell ref="E117:J117"/>
    <mergeCell ref="F118:G118"/>
    <mergeCell ref="I118:J118"/>
    <mergeCell ref="C116:D117"/>
  </mergeCells>
  <conditionalFormatting sqref="Y80:Y81">
    <cfRule type="cellIs" dxfId="20" priority="21" operator="greaterThan">
      <formula>#REF!</formula>
    </cfRule>
  </conditionalFormatting>
  <conditionalFormatting sqref="N102:R102">
    <cfRule type="top10" dxfId="19" priority="20" rank="1"/>
  </conditionalFormatting>
  <conditionalFormatting sqref="N101:R101">
    <cfRule type="top10" dxfId="18" priority="19" rank="1"/>
  </conditionalFormatting>
  <conditionalFormatting sqref="N100:R100">
    <cfRule type="top10" dxfId="17" priority="18" rank="1"/>
  </conditionalFormatting>
  <conditionalFormatting sqref="N99:R99">
    <cfRule type="top10" dxfId="16" priority="17" rank="1"/>
  </conditionalFormatting>
  <conditionalFormatting sqref="N98:R98">
    <cfRule type="top10" dxfId="15" priority="16" rank="1"/>
  </conditionalFormatting>
  <conditionalFormatting sqref="N97:R97">
    <cfRule type="top10" dxfId="14" priority="15" rank="1"/>
  </conditionalFormatting>
  <conditionalFormatting sqref="N96:R96">
    <cfRule type="top10" dxfId="13" priority="14" rank="1"/>
  </conditionalFormatting>
  <conditionalFormatting sqref="N95:R95">
    <cfRule type="top10" dxfId="12" priority="13" rank="1"/>
  </conditionalFormatting>
  <conditionalFormatting sqref="G119 G121:G130">
    <cfRule type="expression" dxfId="11" priority="10">
      <formula>G119="∘"</formula>
    </cfRule>
    <cfRule type="expression" dxfId="10" priority="11">
      <formula>G119="↓"</formula>
    </cfRule>
    <cfRule type="expression" dxfId="9" priority="12">
      <formula>G119="↑"</formula>
    </cfRule>
  </conditionalFormatting>
  <conditionalFormatting sqref="J121:J130">
    <cfRule type="expression" dxfId="8" priority="7">
      <formula>J121="↑"</formula>
    </cfRule>
    <cfRule type="expression" dxfId="7" priority="8">
      <formula>J121="↓"</formula>
    </cfRule>
    <cfRule type="expression" dxfId="6" priority="9">
      <formula>J121="∘"</formula>
    </cfRule>
  </conditionalFormatting>
  <conditionalFormatting sqref="G138 G140:G150 G152:G153">
    <cfRule type="expression" dxfId="5" priority="4">
      <formula>G138="∘"</formula>
    </cfRule>
    <cfRule type="expression" dxfId="4" priority="5">
      <formula>G138="↓"</formula>
    </cfRule>
    <cfRule type="expression" dxfId="3" priority="6">
      <formula>G138="↑"</formula>
    </cfRule>
  </conditionalFormatting>
  <conditionalFormatting sqref="J140:J150 J152:J153">
    <cfRule type="expression" dxfId="2" priority="1">
      <formula>J140="↑"</formula>
    </cfRule>
    <cfRule type="expression" dxfId="1" priority="2">
      <formula>J140="↓"</formula>
    </cfRule>
    <cfRule type="expression" dxfId="0" priority="3">
      <formula>J140="∘"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17</vt:i4>
      </vt:variant>
      <vt:variant>
        <vt:lpstr>Pomenované rozsahy</vt:lpstr>
      </vt:variant>
      <vt:variant>
        <vt:i4>2</vt:i4>
      </vt:variant>
    </vt:vector>
  </HeadingPairs>
  <TitlesOfParts>
    <vt:vector size="19" baseType="lpstr">
      <vt:lpstr>OBSAH</vt:lpstr>
      <vt:lpstr>K1.1 Vývoj HDP</vt:lpstr>
      <vt:lpstr>K1.2 Demografické ukazovatele</vt:lpstr>
      <vt:lpstr>Príloha ku kapitole 1</vt:lpstr>
      <vt:lpstr>K2.1.1 Ekon.aktiv.obyvateľstva</vt:lpstr>
      <vt:lpstr>K2.1.2.1 Zamestnanosť - SP</vt:lpstr>
      <vt:lpstr>K2.1.2.2 Zamestnanosť - ŠÚSR</vt:lpstr>
      <vt:lpstr>K2.1.3 Voľné prac. miesta</vt:lpstr>
      <vt:lpstr>K2.1.4.1 Nezamestnanosť ÚPSVR</vt:lpstr>
      <vt:lpstr>K2.1.4.1 Štruktúra VPM - ÚPSVR</vt:lpstr>
      <vt:lpstr>K2.1.4.2 Nezamestnanosť VZPS</vt:lpstr>
      <vt:lpstr>K2.2.1 Mzdy</vt:lpstr>
      <vt:lpstr>K2.2.3 Úplné náklady práce</vt:lpstr>
      <vt:lpstr>K2.3 Sociálna ekonomika</vt:lpstr>
      <vt:lpstr>Príloha ku kapitole 2 - 1. časť</vt:lpstr>
      <vt:lpstr>Príloha ku kapitole 2 - časť 2.</vt:lpstr>
      <vt:lpstr>Príloha ku kapitole 2 - časť 3.</vt:lpstr>
      <vt:lpstr>OBSAH!_Toc514828134</vt:lpstr>
      <vt:lpstr>OBSAH!_Toc72749740</vt:lpstr>
    </vt:vector>
  </TitlesOfParts>
  <Company>MPSVR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Vojtechová Barbara</dc:creator>
  <cp:lastModifiedBy>Vojtechová Barbara</cp:lastModifiedBy>
  <cp:lastPrinted>2019-07-11T09:33:12Z</cp:lastPrinted>
  <dcterms:created xsi:type="dcterms:W3CDTF">2019-01-21T09:39:55Z</dcterms:created>
  <dcterms:modified xsi:type="dcterms:W3CDTF">2025-10-29T14:34:06Z</dcterms:modified>
</cp:coreProperties>
</file>