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xml"/>
  <Override PartName="/xl/charts/chart19.xml" ContentType="application/vnd.openxmlformats-officedocument.drawingml.chart+xml"/>
  <Override PartName="/xl/drawings/drawing12.xml" ContentType="application/vnd.openxmlformats-officedocument.drawing+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drawings/drawing14.xml" ContentType="application/vnd.openxmlformats-officedocument.drawingml.chartshapes+xml"/>
  <Override PartName="/xl/charts/chart2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theme/themeOverride3.xml" ContentType="application/vnd.openxmlformats-officedocument.themeOverride+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ojtechova\Moje_dokumenty\ine materialy\SoSSS2021\"/>
    </mc:Choice>
  </mc:AlternateContent>
  <bookViews>
    <workbookView xWindow="0" yWindow="0" windowWidth="25575" windowHeight="11655" tabRatio="864" activeTab="1"/>
  </bookViews>
  <sheets>
    <sheet name="OBSAH" sheetId="38" r:id="rId1"/>
    <sheet name="K1.1 Vývoj HDP" sheetId="11" r:id="rId2"/>
    <sheet name="K1.2 Demografické ukazovatele" sheetId="9" r:id="rId3"/>
    <sheet name="Príloha ku kapitole 1" sheetId="10" r:id="rId4"/>
    <sheet name="K2.1.1 Ekon.aktiv.obyvateľstva" sheetId="33" r:id="rId5"/>
    <sheet name="K2.1.2.1 Zamestnanosť - SP" sheetId="31" r:id="rId6"/>
    <sheet name="K2.1.2.2 Zamestnanosť - ŠÚSR" sheetId="35" r:id="rId7"/>
    <sheet name="K2.1.2.4 Voľné prac. miesta" sheetId="16" r:id="rId8"/>
    <sheet name="K2.1.3 Vývoj nezamestnanosti" sheetId="19" r:id="rId9"/>
    <sheet name="K2.1.3.1 Nezamestnanosť ÚPSVR" sheetId="20" r:id="rId10"/>
    <sheet name="K2.1.3.1 VPM podľa ÚPSVR" sheetId="23" r:id="rId11"/>
    <sheet name="K2.1.3.1 Dlhodobo nezamestnaní" sheetId="24" r:id="rId12"/>
    <sheet name="K2.1.3.2 Nezamestnanosť VZPS" sheetId="25" r:id="rId13"/>
    <sheet name="K2.1.4 AOTP" sheetId="36" r:id="rId14"/>
    <sheet name="K2.2.1 Mzdy" sheetId="26" r:id="rId15"/>
    <sheet name="K2.2.2 Úplné náklady práce" sheetId="28" r:id="rId16"/>
    <sheet name="K2.2.4 BOZP" sheetId="29" r:id="rId17"/>
    <sheet name="K2.3.8 IP pre soc. podniky" sheetId="37" r:id="rId18"/>
    <sheet name="Príloha ku kapitole 2 - 1. časť" sheetId="30" r:id="rId19"/>
    <sheet name="Príloha ku kapitole 2 - časť 2." sheetId="34" r:id="rId20"/>
  </sheets>
  <definedNames>
    <definedName name="_xlnm._FilterDatabase" localSheetId="0" hidden="1">OBSAH!$A$3:$F$69</definedName>
    <definedName name="_Toc313879678" localSheetId="18">'Príloha ku kapitole 2 - 1. časť'!$I$24</definedName>
    <definedName name="_Toc325438292" localSheetId="0">OBSAH!#REF!</definedName>
    <definedName name="_Toc356482632" localSheetId="7">'K2.1.2.4 Voľné prac. miesta'!#REF!</definedName>
    <definedName name="_Toc514828134" localSheetId="0">OBSAH!$A$73</definedName>
    <definedName name="_Toc514828152" localSheetId="0">OBSAH!#REF!</definedName>
    <definedName name="_Toc514828180" localSheetId="0">OBSAH!#REF!</definedName>
    <definedName name="_Toc72749748" localSheetId="0">OBSAH!$D$57</definedName>
    <definedName name="OLE_LINK1" localSheetId="18">'Príloha ku kapitole 2 - 1. časť'!#REF!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7" i="29" l="1"/>
  <c r="E81" i="30"/>
  <c r="E80" i="30"/>
  <c r="E79" i="30"/>
  <c r="E78" i="30"/>
  <c r="E77" i="30"/>
  <c r="E76" i="30"/>
  <c r="E75" i="30"/>
  <c r="E74" i="30"/>
  <c r="E73" i="30"/>
  <c r="E72" i="30"/>
  <c r="E71" i="30"/>
  <c r="E70" i="30"/>
  <c r="E69" i="30"/>
  <c r="E68" i="30"/>
  <c r="E67" i="30"/>
  <c r="E66" i="30"/>
  <c r="E65" i="30"/>
  <c r="E64" i="30"/>
  <c r="D22" i="25"/>
  <c r="D22" i="35"/>
  <c r="D23" i="35"/>
  <c r="D24" i="35"/>
  <c r="D25" i="35"/>
  <c r="D26" i="35"/>
  <c r="D27" i="35"/>
  <c r="D28" i="35"/>
  <c r="D21" i="35"/>
  <c r="D19" i="35"/>
  <c r="M14" i="33"/>
  <c r="O14" i="33"/>
  <c r="O13" i="33"/>
  <c r="O11" i="33"/>
  <c r="O12" i="33"/>
  <c r="P12" i="33"/>
  <c r="P10" i="33"/>
  <c r="O10" i="33"/>
  <c r="M13" i="33"/>
  <c r="M12" i="33"/>
  <c r="M11" i="33"/>
  <c r="E46" i="24"/>
  <c r="E45" i="24"/>
  <c r="E44" i="24"/>
  <c r="E43" i="24"/>
  <c r="E42" i="24"/>
  <c r="E41" i="24"/>
  <c r="Q16" i="20"/>
  <c r="R16" i="20"/>
  <c r="U19" i="24"/>
  <c r="O16" i="20"/>
  <c r="N16" i="20"/>
  <c r="M10" i="33"/>
  <c r="N12" i="33"/>
  <c r="V31" i="24"/>
  <c r="R30" i="24"/>
  <c r="R29" i="24"/>
  <c r="R28" i="24"/>
  <c r="R27" i="24"/>
  <c r="R26" i="24"/>
  <c r="R25" i="24"/>
  <c r="R24" i="24"/>
  <c r="R23" i="24"/>
  <c r="R22" i="24"/>
  <c r="R21" i="24"/>
  <c r="R20" i="24"/>
  <c r="R19" i="24"/>
  <c r="U20" i="24"/>
  <c r="U24" i="24"/>
  <c r="U28" i="24"/>
  <c r="U22" i="24"/>
  <c r="U30" i="24"/>
  <c r="U23" i="24"/>
  <c r="U27" i="24"/>
  <c r="U26" i="24"/>
  <c r="U21" i="24"/>
  <c r="U25" i="24"/>
  <c r="U29" i="24"/>
  <c r="N10" i="33"/>
</calcChain>
</file>

<file path=xl/sharedStrings.xml><?xml version="1.0" encoding="utf-8"?>
<sst xmlns="http://schemas.openxmlformats.org/spreadsheetml/2006/main" count="2014" uniqueCount="1285">
  <si>
    <t xml:space="preserve">Graf 1.1 </t>
  </si>
  <si>
    <t xml:space="preserve">Tabuľka 1.1 </t>
  </si>
  <si>
    <t>Rok</t>
  </si>
  <si>
    <t>Živonarodení</t>
  </si>
  <si>
    <t>Zomretí</t>
  </si>
  <si>
    <t>Prirodzený prírastok</t>
  </si>
  <si>
    <t>Migračné saldo</t>
  </si>
  <si>
    <t>Celkový prírastok</t>
  </si>
  <si>
    <t>Zdroj: ŠÚ SR</t>
  </si>
  <si>
    <t xml:space="preserve">Graf 1.2 </t>
  </si>
  <si>
    <t>Graf 2.1</t>
  </si>
  <si>
    <t>Tabuľka 2.1</t>
  </si>
  <si>
    <t>Tabuľka 2.2</t>
  </si>
  <si>
    <t>Veková skupina</t>
  </si>
  <si>
    <t>Spolu</t>
  </si>
  <si>
    <t>Muži</t>
  </si>
  <si>
    <t>Ženy</t>
  </si>
  <si>
    <t>15 – 19 rokov</t>
  </si>
  <si>
    <t>20 – 24 rokov</t>
  </si>
  <si>
    <t>25 – 29 rokov</t>
  </si>
  <si>
    <t>30 – 34 rokov</t>
  </si>
  <si>
    <t>35 – 39 rokov</t>
  </si>
  <si>
    <t>40 – 44 rokov</t>
  </si>
  <si>
    <t>45 – 49 rokov</t>
  </si>
  <si>
    <t>50 – 54 rokov</t>
  </si>
  <si>
    <t>55 – 59 rokov</t>
  </si>
  <si>
    <t>60 – 64 rokov</t>
  </si>
  <si>
    <t>Zdroj: ŠÚ SR, VZPS</t>
  </si>
  <si>
    <t xml:space="preserve">Tabuľka 2.6 </t>
  </si>
  <si>
    <t xml:space="preserve">Tabuľka 2.8 </t>
  </si>
  <si>
    <t>Zamestnanosť podľa veľkosti podnikov (priemer za rok)</t>
  </si>
  <si>
    <t xml:space="preserve">Tabuľka 2.11 </t>
  </si>
  <si>
    <t>Porovnanie vývoja nezamestnanosti podľa evidencie ŠÚ SR a ÚPSVR</t>
  </si>
  <si>
    <t>Vývoj priemernej mesačnej mzdy od roku 2008 (v %)</t>
  </si>
  <si>
    <t>Priemerná nominálna mesačná mzda podľa veľkosti podnikov</t>
  </si>
  <si>
    <t>Rozdelenie ostatných registrovaných pracovných úrazov podľa zdroja úrazu</t>
  </si>
  <si>
    <t>Ukazovateľ</t>
  </si>
  <si>
    <t xml:space="preserve">Merná jednotka </t>
  </si>
  <si>
    <t xml:space="preserve"> Hrubý domáci produkt v bežných cenách</t>
  </si>
  <si>
    <t>mld. €</t>
  </si>
  <si>
    <t xml:space="preserve"> index, rovnaké obdobie predchádz. roku = 100</t>
  </si>
  <si>
    <t>%</t>
  </si>
  <si>
    <t>index, rovnaké obdobie predchádz. roku = 100</t>
  </si>
  <si>
    <t>Medziročná miera inflácie</t>
  </si>
  <si>
    <t>v priemere za obdobie</t>
  </si>
  <si>
    <t xml:space="preserve">Počet pracujúcich </t>
  </si>
  <si>
    <t>tis. osôb</t>
  </si>
  <si>
    <t xml:space="preserve">Počet nezamestnaných </t>
  </si>
  <si>
    <t xml:space="preserve">Miera nezamestnanosti </t>
  </si>
  <si>
    <t>ZAMESTNANOSŤ</t>
  </si>
  <si>
    <t xml:space="preserve">Priemerný počet zamestnaných osôb </t>
  </si>
  <si>
    <t>PRIEMERNÁ MESAČNÁ MZDA</t>
  </si>
  <si>
    <t>nominálna</t>
  </si>
  <si>
    <t>€</t>
  </si>
  <si>
    <t>Tabuľka 2 Indexy spotrebiteľských cien</t>
  </si>
  <si>
    <t>Rovnaké obdobie predchádzajúceho roka = 100</t>
  </si>
  <si>
    <t>Odbory COICOP</t>
  </si>
  <si>
    <t>marec</t>
  </si>
  <si>
    <t>jún</t>
  </si>
  <si>
    <t>september</t>
  </si>
  <si>
    <t>december</t>
  </si>
  <si>
    <t>rok</t>
  </si>
  <si>
    <t xml:space="preserve"> Úhrn za SR</t>
  </si>
  <si>
    <t>1 000,000</t>
  </si>
  <si>
    <t xml:space="preserve"> v tom:</t>
  </si>
  <si>
    <t xml:space="preserve"> Potraviny a nealkoholické nápoje</t>
  </si>
  <si>
    <t xml:space="preserve"> Alkoholické nápoje a tabak </t>
  </si>
  <si>
    <t xml:space="preserve"> Odevy a obuv</t>
  </si>
  <si>
    <t xml:space="preserve"> Doprava</t>
  </si>
  <si>
    <t xml:space="preserve"> Rekreácia a kultúra</t>
  </si>
  <si>
    <t xml:space="preserve"> Vzdelávanie</t>
  </si>
  <si>
    <t>Tabuľka 3 Výstavba a úbytok bytov</t>
  </si>
  <si>
    <t>Počet bytov</t>
  </si>
  <si>
    <t>Úbytok bytov</t>
  </si>
  <si>
    <t>spolu</t>
  </si>
  <si>
    <t>a)</t>
  </si>
  <si>
    <t>b)</t>
  </si>
  <si>
    <t>-</t>
  </si>
  <si>
    <t>a) počet</t>
  </si>
  <si>
    <t>b) indexy, rovnaké obdobie predchádzajúceho roka = 100</t>
  </si>
  <si>
    <t>Tabuľka 4 Počet obyvateľov SR podľa regiónov</t>
  </si>
  <si>
    <t>Bratislavský kraj</t>
  </si>
  <si>
    <t>Trnavský kraj</t>
  </si>
  <si>
    <t>Trenčiansky kraj</t>
  </si>
  <si>
    <t>Nitriansky kraj</t>
  </si>
  <si>
    <t>Žilinský kraj</t>
  </si>
  <si>
    <t>Banskobystrický kraj</t>
  </si>
  <si>
    <t>Prešovský kraj</t>
  </si>
  <si>
    <t>Košický kraj</t>
  </si>
  <si>
    <t>Slovenská republika</t>
  </si>
  <si>
    <t>muži</t>
  </si>
  <si>
    <t>ženy</t>
  </si>
  <si>
    <t>0 rokov</t>
  </si>
  <si>
    <t>1 rok</t>
  </si>
  <si>
    <t>2 roky</t>
  </si>
  <si>
    <t>3 roky</t>
  </si>
  <si>
    <t>4 roky</t>
  </si>
  <si>
    <t>5 rokov</t>
  </si>
  <si>
    <t>6 rokov</t>
  </si>
  <si>
    <t>7 rokov</t>
  </si>
  <si>
    <t>8 rokov</t>
  </si>
  <si>
    <t>9 rokov</t>
  </si>
  <si>
    <t>10 rokov</t>
  </si>
  <si>
    <t>11 rokov</t>
  </si>
  <si>
    <t>12 rokov</t>
  </si>
  <si>
    <t>13 rokov</t>
  </si>
  <si>
    <t>14 rokov</t>
  </si>
  <si>
    <t>15 rokov</t>
  </si>
  <si>
    <t>16 rokov</t>
  </si>
  <si>
    <t>17 rokov</t>
  </si>
  <si>
    <t>18 rokov</t>
  </si>
  <si>
    <t>19 rokov</t>
  </si>
  <si>
    <t>20 rokov</t>
  </si>
  <si>
    <t>21 rokov</t>
  </si>
  <si>
    <t>22 rokov</t>
  </si>
  <si>
    <t>23 rokov</t>
  </si>
  <si>
    <t>24 rokov</t>
  </si>
  <si>
    <t>25 rokov</t>
  </si>
  <si>
    <t>26 rokov</t>
  </si>
  <si>
    <t>27 rokov</t>
  </si>
  <si>
    <t>28 rokov</t>
  </si>
  <si>
    <t>29 rokov</t>
  </si>
  <si>
    <t>30 rokov</t>
  </si>
  <si>
    <t>31 rokov</t>
  </si>
  <si>
    <t>32 rokov</t>
  </si>
  <si>
    <t>33 rokov</t>
  </si>
  <si>
    <t>34 rokov</t>
  </si>
  <si>
    <t>35 rokov</t>
  </si>
  <si>
    <t>36 rokov</t>
  </si>
  <si>
    <t>37 rokov</t>
  </si>
  <si>
    <t>38 rokov</t>
  </si>
  <si>
    <t>39 rokov</t>
  </si>
  <si>
    <t>40 rokov</t>
  </si>
  <si>
    <t>41 rokov</t>
  </si>
  <si>
    <t>42 rokov</t>
  </si>
  <si>
    <t>43 rokov</t>
  </si>
  <si>
    <t>44 rokov</t>
  </si>
  <si>
    <t>45 rokov</t>
  </si>
  <si>
    <t>46 rokov</t>
  </si>
  <si>
    <t>47 rokov</t>
  </si>
  <si>
    <t>48 rokov</t>
  </si>
  <si>
    <t>49 rokov</t>
  </si>
  <si>
    <t>50 rokov</t>
  </si>
  <si>
    <t>51 rokov</t>
  </si>
  <si>
    <t>52 rokov</t>
  </si>
  <si>
    <t>53 rokov</t>
  </si>
  <si>
    <t>54 rokov</t>
  </si>
  <si>
    <t>55 rokov</t>
  </si>
  <si>
    <t>56 rokov</t>
  </si>
  <si>
    <t>57 rokov</t>
  </si>
  <si>
    <t>58 rokov</t>
  </si>
  <si>
    <t>59 rokov</t>
  </si>
  <si>
    <t>60 rokov</t>
  </si>
  <si>
    <t>61 rokov</t>
  </si>
  <si>
    <t>62 rokov</t>
  </si>
  <si>
    <t>63 rokov</t>
  </si>
  <si>
    <t>64 rokov</t>
  </si>
  <si>
    <t>65 rokov</t>
  </si>
  <si>
    <t>66 rokov</t>
  </si>
  <si>
    <t>67 rokov</t>
  </si>
  <si>
    <t>68 rokov</t>
  </si>
  <si>
    <t>69 rokov</t>
  </si>
  <si>
    <t>70 rokov</t>
  </si>
  <si>
    <t>71 rokov</t>
  </si>
  <si>
    <t>72 rokov</t>
  </si>
  <si>
    <t>73 rokov</t>
  </si>
  <si>
    <t>74 rokov</t>
  </si>
  <si>
    <t>75 rokov</t>
  </si>
  <si>
    <t>76 rokov</t>
  </si>
  <si>
    <t>77 rokov</t>
  </si>
  <si>
    <t>78 rokov</t>
  </si>
  <si>
    <t>79 rokov</t>
  </si>
  <si>
    <t>80 rokov</t>
  </si>
  <si>
    <t>81 rokov</t>
  </si>
  <si>
    <t>82 rokov</t>
  </si>
  <si>
    <t>83 rokov</t>
  </si>
  <si>
    <t>84 rokov</t>
  </si>
  <si>
    <t>85 rokov</t>
  </si>
  <si>
    <t>86 rokov</t>
  </si>
  <si>
    <t>87 rokov</t>
  </si>
  <si>
    <t>88 rokov</t>
  </si>
  <si>
    <t>89 rokov</t>
  </si>
  <si>
    <t>90 rokov</t>
  </si>
  <si>
    <t>91 rokov</t>
  </si>
  <si>
    <t>92 rokov</t>
  </si>
  <si>
    <t>93 rokov</t>
  </si>
  <si>
    <t>94 rokov</t>
  </si>
  <si>
    <t>95 rokov</t>
  </si>
  <si>
    <t>96 rokov</t>
  </si>
  <si>
    <t>97 rokov</t>
  </si>
  <si>
    <t>98 rokov</t>
  </si>
  <si>
    <t>99 rokov</t>
  </si>
  <si>
    <t>100+ rokov</t>
  </si>
  <si>
    <t>Tabuľka 1</t>
  </si>
  <si>
    <t>Tabuľka 2</t>
  </si>
  <si>
    <t>Indexy spotrebiteľských cien</t>
  </si>
  <si>
    <t>Tabuľka 3</t>
  </si>
  <si>
    <t>Tabuľka 4</t>
  </si>
  <si>
    <t>Počet obyvateľov SR podľa regiónov</t>
  </si>
  <si>
    <t>Graf 1</t>
  </si>
  <si>
    <t>Vývoj hrubého domáceho produktu v bežných a stálych cenách</t>
  </si>
  <si>
    <t>Príloha ku kapitole 1</t>
  </si>
  <si>
    <t>Ekonomicky aktívne obyvateľstvo (v tis.)</t>
  </si>
  <si>
    <t>pracujúci (v tis.)</t>
  </si>
  <si>
    <t>pracujúci</t>
  </si>
  <si>
    <t>nezamestnaní (v tis.)</t>
  </si>
  <si>
    <t>nezamestnaní</t>
  </si>
  <si>
    <t>študenti, učni</t>
  </si>
  <si>
    <t>študenti (v tis.)</t>
  </si>
  <si>
    <t>dôchodcovia</t>
  </si>
  <si>
    <t>dôchodcovia (starobní, invalidní) (v tis.)</t>
  </si>
  <si>
    <t>ostatní</t>
  </si>
  <si>
    <t>v tis. osobách</t>
  </si>
  <si>
    <t>v %</t>
  </si>
  <si>
    <t>v tis. osobách</t>
  </si>
  <si>
    <t>v tom veková skupina:</t>
  </si>
  <si>
    <t>Kraj</t>
  </si>
  <si>
    <t>Miera zamestnanosti vo veku 20-64 rokov v %</t>
  </si>
  <si>
    <t>z toho pracujúci</t>
  </si>
  <si>
    <t>z toho nezamestnaní</t>
  </si>
  <si>
    <t>SR spolu</t>
  </si>
  <si>
    <t>Bratislavský</t>
  </si>
  <si>
    <t>Trnavský</t>
  </si>
  <si>
    <t>Trenčiansky</t>
  </si>
  <si>
    <t>Nitriansky</t>
  </si>
  <si>
    <t>Žilinský</t>
  </si>
  <si>
    <t>Banskobystrický</t>
  </si>
  <si>
    <t>Prešovský</t>
  </si>
  <si>
    <t>Košický</t>
  </si>
  <si>
    <t>v tom</t>
  </si>
  <si>
    <t>Zdroj: Sociálna poisťovňa</t>
  </si>
  <si>
    <t>január</t>
  </si>
  <si>
    <t>február</t>
  </si>
  <si>
    <t>apríl</t>
  </si>
  <si>
    <t>máj</t>
  </si>
  <si>
    <t>júl</t>
  </si>
  <si>
    <t>august</t>
  </si>
  <si>
    <t>október</t>
  </si>
  <si>
    <t>november</t>
  </si>
  <si>
    <t>Počet pracujúcich</t>
  </si>
  <si>
    <t>(v tis. osôb)</t>
  </si>
  <si>
    <t>Podiel na SR</t>
  </si>
  <si>
    <t>(v %)</t>
  </si>
  <si>
    <t>Index</t>
  </si>
  <si>
    <t>v tom veková skupina:</t>
  </si>
  <si>
    <t>(v %)</t>
  </si>
  <si>
    <t>v tom vzdelanie:</t>
  </si>
  <si>
    <t>Základné</t>
  </si>
  <si>
    <t>Stredné odborné (učňovské) bez maturity</t>
  </si>
  <si>
    <t>Úplné stredné odborné (učňovské) s maturitou</t>
  </si>
  <si>
    <t>Úplné stredné všeobecné s maturitou</t>
  </si>
  <si>
    <t>Úplné stredné odborné s maturitou</t>
  </si>
  <si>
    <t>Vyššie odborné</t>
  </si>
  <si>
    <t>Vysokoškolské</t>
  </si>
  <si>
    <t>v tom:</t>
  </si>
  <si>
    <t>Podiel pracujúcich v zahraničí na celkovej zamestnanosti SR, resp. kraja (v %)</t>
  </si>
  <si>
    <t>Počet zamestnancov</t>
  </si>
  <si>
    <t>Osoby</t>
  </si>
  <si>
    <t>Podiel v %</t>
  </si>
  <si>
    <t>0 – 19</t>
  </si>
  <si>
    <t>20 – 49</t>
  </si>
  <si>
    <t>50 – 249</t>
  </si>
  <si>
    <t>250 – 499</t>
  </si>
  <si>
    <t>500 – 999</t>
  </si>
  <si>
    <t>1 000 a viac</t>
  </si>
  <si>
    <t>Živnostníci* (odhad)</t>
  </si>
  <si>
    <t>*vrátane zamestnancov u živnostníkov</t>
  </si>
  <si>
    <t>Voľné pracovné miesta</t>
  </si>
  <si>
    <t>Počet</t>
  </si>
  <si>
    <t>Podiel na SR (v %)</t>
  </si>
  <si>
    <t>Počet nezamestnaných (ŠÚ SR)</t>
  </si>
  <si>
    <t>Počet nezamestnaných (ÚPSVR)</t>
  </si>
  <si>
    <t>Miera nezamestnanosti (ŠÚ SR)</t>
  </si>
  <si>
    <t>Miera evidovanej nezamestnanosti (ÚPSVR)</t>
  </si>
  <si>
    <t>1. Q. 2013</t>
  </si>
  <si>
    <t>2. Q. 2013</t>
  </si>
  <si>
    <t>3. Q. 2013</t>
  </si>
  <si>
    <t>4.Q. 2013</t>
  </si>
  <si>
    <t>1. Q. 2014</t>
  </si>
  <si>
    <t>2.Q. 2014</t>
  </si>
  <si>
    <t>3.Q. 2014</t>
  </si>
  <si>
    <t>4. Q. 2014</t>
  </si>
  <si>
    <t>1. Q. 2015</t>
  </si>
  <si>
    <t>2. Q. 2015</t>
  </si>
  <si>
    <t>3. Q. 2015</t>
  </si>
  <si>
    <t>4. Q. 2015</t>
  </si>
  <si>
    <t>1. Q. 2016</t>
  </si>
  <si>
    <t>2. Q. 2016</t>
  </si>
  <si>
    <t>3. Q. 2016</t>
  </si>
  <si>
    <t>4. Q. 2016</t>
  </si>
  <si>
    <t>1. Q. 2017</t>
  </si>
  <si>
    <t>2. Q. 2017</t>
  </si>
  <si>
    <t>3. Q. 2017</t>
  </si>
  <si>
    <t>4. Q. 2017</t>
  </si>
  <si>
    <t>Zdroj: ŠÚ SR (VZPS), ÚPSVR</t>
  </si>
  <si>
    <t>Zdroj: ÚPSVR</t>
  </si>
  <si>
    <t>UoZ celkom</t>
  </si>
  <si>
    <t>Uoz disponibilní</t>
  </si>
  <si>
    <t>Slovensko</t>
  </si>
  <si>
    <t>st. 10 a 11</t>
  </si>
  <si>
    <t>st. 12 a 13</t>
  </si>
  <si>
    <t>st. 15</t>
  </si>
  <si>
    <t>st. 14 a 16</t>
  </si>
  <si>
    <t>st. 17, 18 a 19</t>
  </si>
  <si>
    <t>st. 14</t>
  </si>
  <si>
    <t>SR</t>
  </si>
  <si>
    <t>Územie</t>
  </si>
  <si>
    <t>(kraje SR)</t>
  </si>
  <si>
    <t>15-24r.</t>
  </si>
  <si>
    <t>25-29 r.</t>
  </si>
  <si>
    <t>30-34 r.</t>
  </si>
  <si>
    <t>35-39 r.</t>
  </si>
  <si>
    <t>40-44 r.</t>
  </si>
  <si>
    <t>45-49 r.</t>
  </si>
  <si>
    <t>50-54 r.</t>
  </si>
  <si>
    <t>55-59 r.</t>
  </si>
  <si>
    <t>nad 60 r.</t>
  </si>
  <si>
    <t>do 3 mes.</t>
  </si>
  <si>
    <t>10-12 mes.</t>
  </si>
  <si>
    <t>13-18 mes.</t>
  </si>
  <si>
    <t>19-24 mes.</t>
  </si>
  <si>
    <t>25-30 mes.</t>
  </si>
  <si>
    <t>31-36 mes.</t>
  </si>
  <si>
    <t>43-48 mes.</t>
  </si>
  <si>
    <t>st. 10</t>
  </si>
  <si>
    <t>st. 11</t>
  </si>
  <si>
    <t>st. 12</t>
  </si>
  <si>
    <t>st. 13</t>
  </si>
  <si>
    <t>st. 16</t>
  </si>
  <si>
    <t>st. 17</t>
  </si>
  <si>
    <t>st. 18</t>
  </si>
  <si>
    <t>st. 19</t>
  </si>
  <si>
    <t>nezistené</t>
  </si>
  <si>
    <t>ISCO 0</t>
  </si>
  <si>
    <t>ISCO 1</t>
  </si>
  <si>
    <t>ISCO 2</t>
  </si>
  <si>
    <t>ISCO 3</t>
  </si>
  <si>
    <t>ISCO 4</t>
  </si>
  <si>
    <t>ISCO 5</t>
  </si>
  <si>
    <t>ISCO 6</t>
  </si>
  <si>
    <t>ISCO 7</t>
  </si>
  <si>
    <t>ISCO 8</t>
  </si>
  <si>
    <t>ISCO 9</t>
  </si>
  <si>
    <t>10 - Neukončené základné vzdelanie</t>
  </si>
  <si>
    <t>11 - Základné vzdelanie</t>
  </si>
  <si>
    <t>12 - Nižšie stredné odborné vzdelanie</t>
  </si>
  <si>
    <t>13 - Stredné odborné vzdelanie</t>
  </si>
  <si>
    <t>14 - Úplné stredné odborné vzdelanie</t>
  </si>
  <si>
    <t>15 - Úplné stredné všeobecné vzdelanie</t>
  </si>
  <si>
    <t>16 - Vyššie odborné vzdelanie</t>
  </si>
  <si>
    <t>17 - Vysokoškolské vzdelanie prvého stupňa</t>
  </si>
  <si>
    <t>18 - Vysokoškolské vzdelanie druhého stupňa</t>
  </si>
  <si>
    <t>19 - Vysokoškolské vzdelanie tretieho stupňa</t>
  </si>
  <si>
    <t>N/A - neurčené</t>
  </si>
  <si>
    <t>stupeň vzdelania</t>
  </si>
  <si>
    <t>Zákonodarcovia, riadiaci pracovníci</t>
  </si>
  <si>
    <t>Špecialisti</t>
  </si>
  <si>
    <t>Technici a odborní pracovníci</t>
  </si>
  <si>
    <t>Administratívni pracovníci</t>
  </si>
  <si>
    <t>Pracovníci v službách a obchode</t>
  </si>
  <si>
    <t>Kvalifikovaní pracovníci v poľnohospodárstve, lesníctve a rybárstve</t>
  </si>
  <si>
    <t>Kvalifikovaní pracovníci a remeselníci</t>
  </si>
  <si>
    <t>Operátori a montéri strojov a zariadení</t>
  </si>
  <si>
    <t>Pomocní a nekvalifikovaní pracovníci</t>
  </si>
  <si>
    <t>Príslušníci ozbrojených síl</t>
  </si>
  <si>
    <t>I.</t>
  </si>
  <si>
    <t>II.</t>
  </si>
  <si>
    <t>III.</t>
  </si>
  <si>
    <t>IV.</t>
  </si>
  <si>
    <t>V.</t>
  </si>
  <si>
    <t>VI.</t>
  </si>
  <si>
    <t>VII.</t>
  </si>
  <si>
    <t>VIII.</t>
  </si>
  <si>
    <t>IX.</t>
  </si>
  <si>
    <t>X.</t>
  </si>
  <si>
    <t>XI.</t>
  </si>
  <si>
    <t>XII.</t>
  </si>
  <si>
    <t>písm. a)</t>
  </si>
  <si>
    <t>písm. b)</t>
  </si>
  <si>
    <t>písm. c)</t>
  </si>
  <si>
    <t>písm. d)</t>
  </si>
  <si>
    <t>písm. e)</t>
  </si>
  <si>
    <t>písm. f)</t>
  </si>
  <si>
    <t>písm. g)</t>
  </si>
  <si>
    <t>písm. h)</t>
  </si>
  <si>
    <t>Znevýhodnení uchádzači o zamestnanie</t>
  </si>
  <si>
    <t>medziročný rast/pokles (p. b.)</t>
  </si>
  <si>
    <t>Absolventi škôl</t>
  </si>
  <si>
    <t>UoZ starší ako 50 rokov</t>
  </si>
  <si>
    <t>Dlhodobo nezamestnaní občania</t>
  </si>
  <si>
    <t>UoZ, ktorí 12 mesiacov pred zaradením nemali pravidelne platené zamestnanie</t>
  </si>
  <si>
    <t>UoZ so zdravotným postihnutím</t>
  </si>
  <si>
    <t xml:space="preserve">Zdroj: ÚPSVR </t>
  </si>
  <si>
    <t>Nezamestnaní</t>
  </si>
  <si>
    <t>Miera nezamestnanosti</t>
  </si>
  <si>
    <t>v tis. osôb</t>
  </si>
  <si>
    <t>Podiel</t>
  </si>
  <si>
    <t>na SR (v %)</t>
  </si>
  <si>
    <t>v %</t>
  </si>
  <si>
    <t>Zmena oproti</t>
  </si>
  <si>
    <t>Trvanie nezamestnanosti</t>
  </si>
  <si>
    <t>Počet nezamestnaných</t>
  </si>
  <si>
    <t>(v tis. osôb)</t>
  </si>
  <si>
    <t>Podiel z celkového počtu nezamestnaných (v %)</t>
  </si>
  <si>
    <t>viac ako 2 roky</t>
  </si>
  <si>
    <t>2008</t>
  </si>
  <si>
    <t>2009</t>
  </si>
  <si>
    <t>2010</t>
  </si>
  <si>
    <t>2011</t>
  </si>
  <si>
    <t>2012</t>
  </si>
  <si>
    <t>2013</t>
  </si>
  <si>
    <t>2014</t>
  </si>
  <si>
    <t>2015</t>
  </si>
  <si>
    <t>2016</t>
  </si>
  <si>
    <t>zo štvrťročného štatistického výkazníctva, bez odhadu podnikateľských príjmov, od roku 2006 vrátane príjmov ozbrojených zložiek</t>
  </si>
  <si>
    <t>1. Mzdy</t>
  </si>
  <si>
    <t>2. Náhrady mzdy</t>
  </si>
  <si>
    <t>3. Platby do programu sporenia</t>
  </si>
  <si>
    <t>5. Peňažné plnenia zo zisku po zdanení</t>
  </si>
  <si>
    <t>6. Ostatné priame náklady zamestnancom</t>
  </si>
  <si>
    <t>7. Odmeny učňom</t>
  </si>
  <si>
    <t>10. Sociálne dávky</t>
  </si>
  <si>
    <t>12. Sociálne výhody</t>
  </si>
  <si>
    <t>13. Náklady na školenie zamestnancov</t>
  </si>
  <si>
    <t>14. Poplatky a sankcie súvisiace so mzdami</t>
  </si>
  <si>
    <t>15. Ostatné nepriame náklady práce</t>
  </si>
  <si>
    <t>A Poľnohospodárstvo, lesníctvo a rybolov</t>
  </si>
  <si>
    <t>B,C,D,E Priemysel spolu</t>
  </si>
  <si>
    <t>C Priemyselná výroba</t>
  </si>
  <si>
    <t>F Stavebníctvo</t>
  </si>
  <si>
    <t>G Veľkoobchod a maloobchod; oprava motorových vozidiel a motocyklov</t>
  </si>
  <si>
    <t>H Doprava a skladovanie</t>
  </si>
  <si>
    <t>I Ubytovacie a stravovacie služby</t>
  </si>
  <si>
    <t>J Informácie a komunikácia</t>
  </si>
  <si>
    <t>K Finančné a poisťovacie činnosti</t>
  </si>
  <si>
    <t>L Činnosti v oblasti nehnuteľností</t>
  </si>
  <si>
    <t>M Odborné, vedecké a technické činnosti</t>
  </si>
  <si>
    <t>N Administratívne a podporné služby</t>
  </si>
  <si>
    <t>O Verejná správa a obrana; povinné sociálne zabezpečenie</t>
  </si>
  <si>
    <t>P Vzdelávanie</t>
  </si>
  <si>
    <t>Q Zdravotníctvo a sociálna pomoc</t>
  </si>
  <si>
    <t>R Umenie, zábava a rekreácia</t>
  </si>
  <si>
    <t>S Ostatné činnosti</t>
  </si>
  <si>
    <t>Hospodárstvo spolu</t>
  </si>
  <si>
    <t>(v €)</t>
  </si>
  <si>
    <t>nominálna mzda</t>
  </si>
  <si>
    <t>reálna mzda</t>
  </si>
  <si>
    <t>Druh nákladov</t>
  </si>
  <si>
    <t>Náklady práce spolu</t>
  </si>
  <si>
    <t>z toho náklady:</t>
  </si>
  <si>
    <t>14 554</t>
  </si>
  <si>
    <t>15 018</t>
  </si>
  <si>
    <t>15 721</t>
  </si>
  <si>
    <t>16 121</t>
  </si>
  <si>
    <t>10 633</t>
  </si>
  <si>
    <t>10 902</t>
  </si>
  <si>
    <t>11 438</t>
  </si>
  <si>
    <t>11 764</t>
  </si>
  <si>
    <t>3 936</t>
  </si>
  <si>
    <t>4 132</t>
  </si>
  <si>
    <t>4 305</t>
  </si>
  <si>
    <t>4 375</t>
  </si>
  <si>
    <t>Zdroj: ŠÚ SR, štatistické zisťovanie o úplných nákladoch práce</t>
  </si>
  <si>
    <t>Položky nákladov práce</t>
  </si>
  <si>
    <t>1. – 16. CELKOVÉ NÁKLADY PRÁCE</t>
  </si>
  <si>
    <t>1. – 7. PRIAME NÁKLADY</t>
  </si>
  <si>
    <t>8. Povinné príspevky na sociálne poistenie</t>
  </si>
  <si>
    <t>9. Nepovinné príspevky na sociálne poistenie</t>
  </si>
  <si>
    <t>11. Príspevky na sociálne poistenie učňov</t>
  </si>
  <si>
    <t>16. SUBVENCIE</t>
  </si>
  <si>
    <t>BA</t>
  </si>
  <si>
    <t>TT</t>
  </si>
  <si>
    <t>TN</t>
  </si>
  <si>
    <t>NR</t>
  </si>
  <si>
    <t>ZA</t>
  </si>
  <si>
    <t>BB</t>
  </si>
  <si>
    <t>PO</t>
  </si>
  <si>
    <t>KE</t>
  </si>
  <si>
    <t>4. Náhrady za pracovnú pohotovosť</t>
  </si>
  <si>
    <t>Dopravné prostriedky</t>
  </si>
  <si>
    <t>Zdvíhadlá a dopravníky, zdvíhacie a dopravné pomôcky</t>
  </si>
  <si>
    <t>Stroje - hnacie, pomocné, obrábacie a pracovné</t>
  </si>
  <si>
    <t>Materiál, bremená, predmety</t>
  </si>
  <si>
    <t>Náradie, nástroje, ručne ovládané strojčeky a prístroje</t>
  </si>
  <si>
    <t>Priemyselné škodliviny, horúce látky a predmety, oheň a výbušniny</t>
  </si>
  <si>
    <t>Elektrina</t>
  </si>
  <si>
    <t>Ľudia, zvieratá a prírodné živly</t>
  </si>
  <si>
    <t>Iné zdroje</t>
  </si>
  <si>
    <t>Tabuľka 5</t>
  </si>
  <si>
    <t>Tabuľka 6</t>
  </si>
  <si>
    <t>Tabuľka 7</t>
  </si>
  <si>
    <t>Tabuľka 8</t>
  </si>
  <si>
    <t>Tabuľka 9</t>
  </si>
  <si>
    <t>Tabuľka 10</t>
  </si>
  <si>
    <t>Tabuľka 11</t>
  </si>
  <si>
    <t>Tabuľka 12</t>
  </si>
  <si>
    <t>Stupeň vzdelania</t>
  </si>
  <si>
    <t>Podľa vekových skupín</t>
  </si>
  <si>
    <t>15 – 64 roční</t>
  </si>
  <si>
    <t>20 – 64 roční</t>
  </si>
  <si>
    <t>Úplné stredné všeobecné</t>
  </si>
  <si>
    <t>Úplné stredné odborné</t>
  </si>
  <si>
    <t>Vysokoškolské - 1. stupeň</t>
  </si>
  <si>
    <t>Vysokoškolské - 2. stupeň</t>
  </si>
  <si>
    <t>Vysokoškolské - 3. stupeň</t>
  </si>
  <si>
    <t>Tabuľka 4 Odvetvová štruktúra zamestnanosti podľa SK NACE Rev. 2</t>
  </si>
  <si>
    <t>30 – 34 roční</t>
  </si>
  <si>
    <t>Podľa vzdelania</t>
  </si>
  <si>
    <t>Úplné stredné odborné (učňovské) s maturitou</t>
  </si>
  <si>
    <t>Počet uchádzačov o zamestnanie</t>
  </si>
  <si>
    <t>z toho</t>
  </si>
  <si>
    <t>Absolventi SOŠ s ukončeným stredným alebo nižším stredným odborným vzdelaním (stupeň vzdelania 12, 13)</t>
  </si>
  <si>
    <t>Absolventi SOŠ s ukončeným úplným stredným odborným vzdelaním (stupeň vzdelania 14)</t>
  </si>
  <si>
    <t>Absolventi gymnázií s ukončeným úplným stredným všeobecným vzdelaním (stupeň vzdelania 15)</t>
  </si>
  <si>
    <t>Absolventi VŠ s ukončeným vysokoškolským vzdelaním prvého stupňa (stupeň vzdelania 17)</t>
  </si>
  <si>
    <t>Absolventi VŠ s ukončeným vysokoškolským vzdelaním druhého a tretieho stupňa (stupeň vzdelania 18, 19)</t>
  </si>
  <si>
    <t>AOTP podľa prísl. § zákona o službách zamestnanosti</t>
  </si>
  <si>
    <t>Počet zaradených UoZ/osôb, resp. počet podporených PM/UoZ/osôb</t>
  </si>
  <si>
    <t>Čerpanie finančných prostriedkov (v €)</t>
  </si>
  <si>
    <t xml:space="preserve">§ 32 </t>
  </si>
  <si>
    <t>§ 42*</t>
  </si>
  <si>
    <t xml:space="preserve">§ 43 </t>
  </si>
  <si>
    <t>§ 46</t>
  </si>
  <si>
    <t>§ 49</t>
  </si>
  <si>
    <t>§ 50</t>
  </si>
  <si>
    <t>§ 50j</t>
  </si>
  <si>
    <t>§ 51</t>
  </si>
  <si>
    <t>§ 51a</t>
  </si>
  <si>
    <t>§ 52</t>
  </si>
  <si>
    <t>§ 52a</t>
  </si>
  <si>
    <t>§ 53</t>
  </si>
  <si>
    <t>§ 53a</t>
  </si>
  <si>
    <t>§ 53b</t>
  </si>
  <si>
    <t>§ 56a</t>
  </si>
  <si>
    <t>§ 60</t>
  </si>
  <si>
    <t>B Ťažba a dobývanie</t>
  </si>
  <si>
    <t>H Doprava a skladovanie</t>
  </si>
  <si>
    <t>Celkové náklady práce</t>
  </si>
  <si>
    <t>priame náklady spolu</t>
  </si>
  <si>
    <t>nepriame náklady spolu</t>
  </si>
  <si>
    <t>subvencie</t>
  </si>
  <si>
    <t>mzdy</t>
  </si>
  <si>
    <t>náhrady mzdy</t>
  </si>
  <si>
    <t>povinné príspevky na sociálne poistenie</t>
  </si>
  <si>
    <t>nepovinné príspevky na sociálne poistenie</t>
  </si>
  <si>
    <t>Priemer za SR</t>
  </si>
  <si>
    <t>A Poľnohospodárstvo, lesníctvo, rybolov</t>
  </si>
  <si>
    <t>D Dodávka elekt., plynu, pary a stud. vzduchu</t>
  </si>
  <si>
    <t>E Dodávka vody</t>
  </si>
  <si>
    <t>G Veľkoobchod a maloobchod</t>
  </si>
  <si>
    <t>I Ubytovacie a stravovacie služby</t>
  </si>
  <si>
    <t>K Finančné a poisťovacie činnosti</t>
  </si>
  <si>
    <t>L činnosti v oblasti nehnuteľností</t>
  </si>
  <si>
    <t>M Odborné vedecké a technické činnosti</t>
  </si>
  <si>
    <t>N Administratívne a podporné služby</t>
  </si>
  <si>
    <t>O Verejná správa a obrana</t>
  </si>
  <si>
    <t>Prílohy ku kapitole 2</t>
  </si>
  <si>
    <t>Príloha ku kapitole 2</t>
  </si>
  <si>
    <t>Názov hárku, na ktorom sa tabuľka/graf nachádza</t>
  </si>
  <si>
    <t>Obyvatelia</t>
  </si>
  <si>
    <t>Január</t>
  </si>
  <si>
    <t>Február</t>
  </si>
  <si>
    <t>Marec</t>
  </si>
  <si>
    <t>Apríl</t>
  </si>
  <si>
    <t>Máj</t>
  </si>
  <si>
    <t>Jún</t>
  </si>
  <si>
    <t>Júl</t>
  </si>
  <si>
    <t>August</t>
  </si>
  <si>
    <t>September</t>
  </si>
  <si>
    <t>Október</t>
  </si>
  <si>
    <t>November</t>
  </si>
  <si>
    <t>December</t>
  </si>
  <si>
    <t>Zamestnávatelia</t>
  </si>
  <si>
    <t>Dohodári</t>
  </si>
  <si>
    <t>SZČO</t>
  </si>
  <si>
    <t>Zamestnanci</t>
  </si>
  <si>
    <t>Obdobie</t>
  </si>
  <si>
    <t>Zoznam skratiek</t>
  </si>
  <si>
    <t>AOTP – aktívne opatrenia trhu práce</t>
  </si>
  <si>
    <t>BA – Bratislavský kraj</t>
  </si>
  <si>
    <t>BB – Banskobystrický kraj</t>
  </si>
  <si>
    <t>BPaI – Burza práce a informácií</t>
  </si>
  <si>
    <t>COICOP – klasifikácia individuálnej spotreby podľa spôsobu použitia</t>
  </si>
  <si>
    <t>d. f. – dôchodkový fond</t>
  </si>
  <si>
    <t>DDS, d. d. s. – doplnková dôchodková spoločnosť</t>
  </si>
  <si>
    <t>DI – deinštitucionalizácia</t>
  </si>
  <si>
    <t>DOP – dopytovo-orientovaný projekt</t>
  </si>
  <si>
    <t>DSS, d. s. s. – dôchodková správcovská spoločnosť</t>
  </si>
  <si>
    <t>EHP – Európsky hospodársky priestor</t>
  </si>
  <si>
    <t>EK – Európska komisia</t>
  </si>
  <si>
    <t>ESF – Európsky sociálny fond</t>
  </si>
  <si>
    <t>ESSPROS – Európsky systém jednotných štatistík sociálnej ochrany</t>
  </si>
  <si>
    <t>EÚ – Európska únia</t>
  </si>
  <si>
    <t>EU SILC – štatistické zisťovanie o príjmoch a životných podmienkach domácností (European Union Statistics on Income and Living Conditions)</t>
  </si>
  <si>
    <t>EU15 – prvých 15 členských štátov Európskej únie (Belgicko, Dánsko, Nemecko, Írsko, Grécko, Španielsko, Francúzsko, Taliansko, Luxembursko, Holandsko, Rakúsko, Portugalsko, Fínsko, Švédsko, Veľká Británia)</t>
  </si>
  <si>
    <t>FKNM – finančná kontrola na mieste</t>
  </si>
  <si>
    <t>FO – fyzická osoba</t>
  </si>
  <si>
    <t>HDP – hrubý domáci produkt</t>
  </si>
  <si>
    <t>CHD – chránená dielňa</t>
  </si>
  <si>
    <t>CHP – chránené pracovisko</t>
  </si>
  <si>
    <t>ISTP – Internetový sprievodca trhu práce</t>
  </si>
  <si>
    <t>KE – Košický kraj</t>
  </si>
  <si>
    <t>KZVS – kolektívna zmluva vyššieho stupňa</t>
  </si>
  <si>
    <t>MEN – miera evidovanej nezamestnanosti</t>
  </si>
  <si>
    <t>MF SR – Ministerstvo financií Slovenskej republiky</t>
  </si>
  <si>
    <t>mil. – milión</t>
  </si>
  <si>
    <t>mld. – miliarda</t>
  </si>
  <si>
    <t>MRK – marginalizované rómske komunity</t>
  </si>
  <si>
    <t>NACE, SK NACE Rev. 2 – štatistická klasifikácia ekonomických činností</t>
  </si>
  <si>
    <t>NBS – Národná banka Slovenska</t>
  </si>
  <si>
    <t>NP – národný projekt</t>
  </si>
  <si>
    <t>NR – Nitriansky kraj</t>
  </si>
  <si>
    <t>OMK – Otvorená metóda koordinácie</t>
  </si>
  <si>
    <t>OP ĽZ – Operačný program Ľudské zdroje</t>
  </si>
  <si>
    <t>OPS – odborné poradenské služby</t>
  </si>
  <si>
    <t>OZP – občan so zdravotným postihnutím</t>
  </si>
  <si>
    <t>p. b. – percentuálny bod</t>
  </si>
  <si>
    <t>PM – pracovné miesto</t>
  </si>
  <si>
    <t>PO – Prešovský kraj</t>
  </si>
  <si>
    <t>PP – peňažný príspevok</t>
  </si>
  <si>
    <t xml:space="preserve">RO – riadiaci orgán </t>
  </si>
  <si>
    <t>RPPS – referát poradensko-psychologických služieb</t>
  </si>
  <si>
    <t xml:space="preserve">RSD MIS – riadenie sociálnych dávok – manažérsky informačný systém </t>
  </si>
  <si>
    <t>SOŠ – stredná odborná škola</t>
  </si>
  <si>
    <t>SR – Slovenská republika</t>
  </si>
  <si>
    <t>SŠ – stredná škola</t>
  </si>
  <si>
    <t>SZČO – samostatne zárobkovo činná osoba</t>
  </si>
  <si>
    <t>SŽM – suma životného minima</t>
  </si>
  <si>
    <t>ŠÚ SR – Štatistický úrad Slovenskej republiky</t>
  </si>
  <si>
    <t>tis. – tisíc</t>
  </si>
  <si>
    <t>TN – Trenčiansky kraj</t>
  </si>
  <si>
    <t>TT – Trnavský kraj</t>
  </si>
  <si>
    <t>ŤZP – ťažko zdravotne postihnutý(í)/ ťažké zdravotné postihnutie</t>
  </si>
  <si>
    <t>UoZ – uchádzač o zamestnanie</t>
  </si>
  <si>
    <t>VPM – voľné pracovné miesto</t>
  </si>
  <si>
    <t>VŠ – vysoká škola</t>
  </si>
  <si>
    <t xml:space="preserve">VZPS – výberové zisťovanie pracovných síl </t>
  </si>
  <si>
    <t>WI – intenzita práce (work intensity)</t>
  </si>
  <si>
    <t>Z. z. – Zbierka zákonov</t>
  </si>
  <si>
    <t>ZA – Žilinský kraj</t>
  </si>
  <si>
    <t>ZoZ – záujemca o zamestnanie</t>
  </si>
  <si>
    <t>Mesiac</t>
  </si>
  <si>
    <t>Zdroj úrazu/Rok</t>
  </si>
  <si>
    <t>Ekonomická činnosť/Rok</t>
  </si>
  <si>
    <t>Priemerná mesačná mzda nominálna</t>
  </si>
  <si>
    <t>Priemerná mesačná mzda reálna</t>
  </si>
  <si>
    <t>Priemerná nominálna mesačná mzda v hospodárstve v EUR - indexy</t>
  </si>
  <si>
    <t>*SK ISCO-08</t>
  </si>
  <si>
    <t>1. Q. 2018</t>
  </si>
  <si>
    <t>2. Q. 2018</t>
  </si>
  <si>
    <t>3. Q. 2018</t>
  </si>
  <si>
    <t>4. Q. 2018</t>
  </si>
  <si>
    <t>Zdroj údajov</t>
  </si>
  <si>
    <t>ŠÚ SR</t>
  </si>
  <si>
    <t>ŠÚ SR, VZPS</t>
  </si>
  <si>
    <t>SP</t>
  </si>
  <si>
    <t>ŠÚ SR (VZPS), ÚPSVR</t>
  </si>
  <si>
    <t>ÚPSVR</t>
  </si>
  <si>
    <t>NIP</t>
  </si>
  <si>
    <t>(1) Znevýhodnený uchádzač o zamestnanie na účely tohto zákona je uchádzač o zamestnanie, ktorý je</t>
  </si>
  <si>
    <t>a) občan mladší ako 26 rokov veku, ktorý ukončil príslušným stupňom vzdelania sústavnú prípravu na povolanie v dennej forme štúdia pred menej ako dvomi rokmi a od jej ukončenia nemal pravidelne platené zamestnanie (ďalej len „absolvent školy“),</t>
  </si>
  <si>
    <t>b) občan starší ako 50 rokov veku,</t>
  </si>
  <si>
    <t>c) občan vedený v evidencii uchádzačov o zamestnanie najmenej 12 po sebe nasledujúcich mesiacov (ďalej len „dlhodobo nezamestnaný občan“),</t>
  </si>
  <si>
    <t>d) občan, ktorý dosiahol vzdelanie nižšie ako stredné odborné vzdelanie podľa osobitného predpisu,13c)</t>
  </si>
  <si>
    <t>e) občan, ktorý najmenej 12 po sebe nasledujúcich kalendárnych mesiacov pred zaradením do evidencie uchádzačov o zamestnanie nemal pravidelne platené zamestnanie,</t>
  </si>
  <si>
    <t>f) štátny príslušník tretej krajiny, ktorému bol udelený azyl13d) alebo ktorému bola poskytnutá doplnková ochrana,13e)</t>
  </si>
  <si>
    <t>g) občan, ktorý žije ako osamelá dospelá osoba s jednou alebo viacerými osobami odkázanými na jeho starostlivosť alebo starajúca sa aspoň o jedno dieťa pred skončením povinnej školskej dochádzky,13f)</t>
  </si>
  <si>
    <t>h) občan so zdravotným postihnutím.</t>
  </si>
  <si>
    <t>§ 53c</t>
  </si>
  <si>
    <t xml:space="preserve">§ 53d </t>
  </si>
  <si>
    <t>§ 53g</t>
  </si>
  <si>
    <t>§ 54</t>
  </si>
  <si>
    <t>§ 56</t>
  </si>
  <si>
    <t>§ 57</t>
  </si>
  <si>
    <t>§ 59</t>
  </si>
  <si>
    <t>K1.1 Vývoj HDP</t>
  </si>
  <si>
    <t>K2.1.3 Vývoj nezamestnanosti</t>
  </si>
  <si>
    <t>K2.1.3.1 VPM podľa ÚPSVR</t>
  </si>
  <si>
    <t>K2.1.3.1 Dlhodobo nezamestnaní</t>
  </si>
  <si>
    <t>K2.1.3.2 Nezamestnanosť VZPS</t>
  </si>
  <si>
    <t>K2.2.1 Mzdy</t>
  </si>
  <si>
    <t>K2.2.2 Úplné náklady práce</t>
  </si>
  <si>
    <t>K2.2.4 BOZP</t>
  </si>
  <si>
    <t>1.1 Základné makroekonomické charakteristiky</t>
  </si>
  <si>
    <t>1.2 Vybrané demografické ukazovatele</t>
  </si>
  <si>
    <t>2.1.1. Ekonomická aktivita obyvateľstva</t>
  </si>
  <si>
    <t>2.1.2.1 Zamestnanosť v štatistikách Sociálnej poisťovne</t>
  </si>
  <si>
    <t>2.1.2.2 Zamestnanosť podľa výberového zisťovania pracovných síl  ŠÚ SR</t>
  </si>
  <si>
    <t>2.1.2.3 Zamestnanosť podľa štatistického výkazníctva ŠÚ SR</t>
  </si>
  <si>
    <t>2.2.1 Mzdy</t>
  </si>
  <si>
    <t>2.2.2 Úplné náklady práce</t>
  </si>
  <si>
    <t>2.2.4 Bezpečnosť a ochrana zdravia pri práci</t>
  </si>
  <si>
    <t>Pomocná tabuľka ku grafu</t>
  </si>
  <si>
    <t>Pomocné stĺpce ku grafu</t>
  </si>
  <si>
    <t>x</t>
  </si>
  <si>
    <t>Vzdelávanie</t>
  </si>
  <si>
    <t>Názov národného projektu/žiadateľ</t>
  </si>
  <si>
    <t>Popis</t>
  </si>
  <si>
    <t>Časová oprávnenosť projektu/ dátum vyhlásenia výzvy</t>
  </si>
  <si>
    <t>Finančná alokácia NFP / Podpora EÚ v eurách</t>
  </si>
  <si>
    <t>Výzva pre DOP/Vyhlasovateľ</t>
  </si>
  <si>
    <t>Prioritná os 3 Zamestnanosť</t>
  </si>
  <si>
    <t xml:space="preserve"> </t>
  </si>
  <si>
    <t>Žiadateľ:</t>
  </si>
  <si>
    <t>NP Podpora integračným podnikom</t>
  </si>
  <si>
    <t>Ústredie práce, sociálnych vecí a rodiny</t>
  </si>
  <si>
    <t>NP Investičná pomoc pre sociálne podniky - nenávratná zložka</t>
  </si>
  <si>
    <t>Typ registrovaného podniku</t>
  </si>
  <si>
    <t>Integračný sociálny podnik</t>
  </si>
  <si>
    <t>Sociálny podnik bývania</t>
  </si>
  <si>
    <t>Zdroj: MPSVR SR</t>
  </si>
  <si>
    <t>Názov RSP</t>
  </si>
  <si>
    <t>Okres</t>
  </si>
  <si>
    <t>NRO</t>
  </si>
  <si>
    <t>Michalovce</t>
  </si>
  <si>
    <t>Trebišov</t>
  </si>
  <si>
    <t>Základné a bez vzdelania</t>
  </si>
  <si>
    <t>Nižšie stredné</t>
  </si>
  <si>
    <t>Úplné stredné</t>
  </si>
  <si>
    <t>Legenda:</t>
  </si>
  <si>
    <t>Základné - základné a bez vzdelania.</t>
  </si>
  <si>
    <t>Nižšie stredné - učňovské a stredné odborné bez maturity.</t>
  </si>
  <si>
    <t>Vysokoškolské - vysokoškolské 1. až 3. stupňa.</t>
  </si>
  <si>
    <t xml:space="preserve">Zdroj: ŠÚ SR  </t>
  </si>
  <si>
    <t>Tabuľka 1 Základné ukazovatele ekonomického vývoja SR*</t>
  </si>
  <si>
    <t>Miera voľných pracovných miest v %</t>
  </si>
  <si>
    <t xml:space="preserve"> Legenda:</t>
  </si>
  <si>
    <t>Poľnohospodárstvo, lesníctvo a rybolov</t>
  </si>
  <si>
    <t>A</t>
  </si>
  <si>
    <t>F</t>
  </si>
  <si>
    <t>G</t>
  </si>
  <si>
    <t>H</t>
  </si>
  <si>
    <t>I</t>
  </si>
  <si>
    <t>J</t>
  </si>
  <si>
    <t>K</t>
  </si>
  <si>
    <t>L</t>
  </si>
  <si>
    <t>M</t>
  </si>
  <si>
    <t>N</t>
  </si>
  <si>
    <t>O</t>
  </si>
  <si>
    <t>P</t>
  </si>
  <si>
    <t>Q</t>
  </si>
  <si>
    <t>R</t>
  </si>
  <si>
    <t>S</t>
  </si>
  <si>
    <t>B,C,D,E</t>
  </si>
  <si>
    <t>Priemysel spolu</t>
  </si>
  <si>
    <t>Stavebníctvo</t>
  </si>
  <si>
    <t>Veľkoobchod a maloobchod; oprava motorových vozidiel a motocyklov</t>
  </si>
  <si>
    <t>Ubytovacie a stravovacie služby</t>
  </si>
  <si>
    <t>Doprava a skladovanie</t>
  </si>
  <si>
    <t>Informácie a komunikácia</t>
  </si>
  <si>
    <t>Finančné a poisťovacie činnosti</t>
  </si>
  <si>
    <t>Činnosti v oblasti nehnuteľností</t>
  </si>
  <si>
    <t>Odborné, vedecké a technické činnosti</t>
  </si>
  <si>
    <t>Administratívne a podporné služby</t>
  </si>
  <si>
    <t>Verejná správa a obrana; povinné sociálne zabezpečenie</t>
  </si>
  <si>
    <t>Zdravotníctvo a sociálna pomoc</t>
  </si>
  <si>
    <t>Umenie, zábava a rekreácia</t>
  </si>
  <si>
    <t>Ostatné činnosti</t>
  </si>
  <si>
    <t>Štatistická klasifikácia ekonomických činností SK NACE Rev. 2</t>
  </si>
  <si>
    <t>Skratka pre ekon.činnosť</t>
  </si>
  <si>
    <t>15 – 19 roční</t>
  </si>
  <si>
    <t>20 – 24 roční</t>
  </si>
  <si>
    <t>25 – 29 roční</t>
  </si>
  <si>
    <t>35 – 39 roční</t>
  </si>
  <si>
    <t>40 – 44 roční</t>
  </si>
  <si>
    <t>45 – 49 roční</t>
  </si>
  <si>
    <t>50 – 54 roční</t>
  </si>
  <si>
    <t>55 – 59 roční</t>
  </si>
  <si>
    <t>60 – 64 roční</t>
  </si>
  <si>
    <t>Vysvetlivka:(-) – jav sa nevyskytoval</t>
  </si>
  <si>
    <t>MPSVR SR</t>
  </si>
  <si>
    <r>
      <t>reálna – index, rovnaké obdobie predchádz. roku = 100 </t>
    </r>
    <r>
      <rPr>
        <vertAlign val="superscript"/>
        <sz val="11"/>
        <color rgb="FF000000"/>
        <rFont val="Arial Narrow"/>
        <family val="2"/>
        <charset val="238"/>
      </rPr>
      <t>7)</t>
    </r>
  </si>
  <si>
    <r>
      <t xml:space="preserve"> HRUBÝ DOMÁCI PRODUKT </t>
    </r>
    <r>
      <rPr>
        <vertAlign val="superscript"/>
        <sz val="11"/>
        <color rgb="FF000000"/>
        <rFont val="Arial Narrow"/>
        <family val="2"/>
        <charset val="238"/>
      </rPr>
      <t>1)</t>
    </r>
    <r>
      <rPr>
        <b/>
        <sz val="11"/>
        <color rgb="FF000000"/>
        <rFont val="Arial Narrow"/>
        <family val="2"/>
        <charset val="238"/>
      </rPr>
      <t xml:space="preserve"> </t>
    </r>
  </si>
  <si>
    <r>
      <t xml:space="preserve">Hrubý domáci produkt v s. c. </t>
    </r>
    <r>
      <rPr>
        <vertAlign val="superscript"/>
        <sz val="11"/>
        <color rgb="FF000000"/>
        <rFont val="Arial Narrow"/>
        <family val="2"/>
        <charset val="238"/>
      </rPr>
      <t>2)</t>
    </r>
  </si>
  <si>
    <r>
      <t xml:space="preserve">INFLÁCIA </t>
    </r>
    <r>
      <rPr>
        <vertAlign val="superscript"/>
        <sz val="11"/>
        <color rgb="FF000000"/>
        <rFont val="Arial Narrow"/>
        <family val="2"/>
        <charset val="238"/>
      </rPr>
      <t>3)</t>
    </r>
  </si>
  <si>
    <r>
      <t>EKONOMICKÁ AKTIVITA PODĽA VZPS</t>
    </r>
    <r>
      <rPr>
        <vertAlign val="superscript"/>
        <sz val="11"/>
        <color rgb="FF000000"/>
        <rFont val="Arial Narrow"/>
        <family val="2"/>
        <charset val="238"/>
      </rPr>
      <t>4)</t>
    </r>
  </si>
  <si>
    <r>
      <t xml:space="preserve">v hospodárstve spolu </t>
    </r>
    <r>
      <rPr>
        <vertAlign val="superscript"/>
        <sz val="11"/>
        <color rgb="FF000000"/>
        <rFont val="Arial Narrow"/>
        <family val="2"/>
        <charset val="238"/>
      </rPr>
      <t>5)</t>
    </r>
  </si>
  <si>
    <r>
      <t xml:space="preserve">zamestnanca za hospodárstvo spolu </t>
    </r>
    <r>
      <rPr>
        <vertAlign val="superscript"/>
        <sz val="11"/>
        <color rgb="FF000000"/>
        <rFont val="Arial Narrow"/>
        <family val="2"/>
        <charset val="238"/>
      </rPr>
      <t>6)</t>
    </r>
  </si>
  <si>
    <t xml:space="preserve"> Bývanie, voda, elektrina, plyn a iné   palivá</t>
  </si>
  <si>
    <t>Tabuľka 2.11 Zamestnanosť podľa veľkosti podnikov (priemer za rok)</t>
  </si>
  <si>
    <t>HDP v b.c. (mld. €)</t>
  </si>
  <si>
    <t>nezistené - nezistený stupeň vzdelania</t>
  </si>
  <si>
    <t>Znevýhodnení UoZ podľa § 8 zák. č. 5/2004 Zb.</t>
  </si>
  <si>
    <t>Tabuľka 2.16 Podiel vybraných znevýhodnených skupín uchádzačov o zamestnanie na celkovom počte uchádzačov o zamestnanie (v %)</t>
  </si>
  <si>
    <t>Znevýhodnený uchádzač o zamestnanie podľa § 8</t>
  </si>
  <si>
    <r>
      <t>Živnostníci (odhad)</t>
    </r>
    <r>
      <rPr>
        <vertAlign val="superscript"/>
        <sz val="11"/>
        <color theme="1"/>
        <rFont val="Arial Narrow"/>
        <family val="2"/>
        <charset val="238"/>
      </rPr>
      <t>1</t>
    </r>
  </si>
  <si>
    <r>
      <t>1</t>
    </r>
    <r>
      <rPr>
        <i/>
        <sz val="11"/>
        <color rgb="FF000000"/>
        <rFont val="Arial Narrow"/>
        <family val="2"/>
        <charset val="238"/>
      </rPr>
      <t xml:space="preserve"> mzda zamestnancov u živnostníkov</t>
    </r>
  </si>
  <si>
    <t xml:space="preserve">0 – 19 </t>
  </si>
  <si>
    <t>8. – 15. NEPRIAME NÁKLADY</t>
  </si>
  <si>
    <r>
      <t xml:space="preserve">Mapový podklad </t>
    </r>
    <r>
      <rPr>
        <i/>
        <sz val="11"/>
        <color rgb="FF000000"/>
        <rFont val="Symbol"/>
        <family val="1"/>
        <charset val="2"/>
      </rPr>
      <t>Ó</t>
    </r>
    <r>
      <rPr>
        <i/>
        <sz val="11"/>
        <color rgb="FF000000"/>
        <rFont val="Arial Narrow"/>
        <family val="2"/>
        <charset val="238"/>
      </rPr>
      <t xml:space="preserve"> Úrad geodézie, kartografie a katastra Slovenskej republiky</t>
    </r>
  </si>
  <si>
    <t>* § 42 Informačné a poradenské služby – ide o AOTP zabezpečované vlastnými zamestnancami úradov PSVR, bez nárokov na finančné zdroje určené na AOTP.</t>
  </si>
  <si>
    <r>
      <t>v €/zam./mes</t>
    </r>
    <r>
      <rPr>
        <sz val="11"/>
        <color theme="1"/>
        <rFont val="Arial Narrow"/>
        <family val="2"/>
        <charset val="238"/>
      </rPr>
      <t>.</t>
    </r>
  </si>
  <si>
    <t>K1.2 Demografické ukazovatele</t>
  </si>
  <si>
    <t xml:space="preserve">Tabuľka 1 </t>
  </si>
  <si>
    <t>Základné ukazovatele ekonomického vývoja SR*</t>
  </si>
  <si>
    <t xml:space="preserve">Tabuľka 2 </t>
  </si>
  <si>
    <t xml:space="preserve">Tabuľka 3 </t>
  </si>
  <si>
    <t>Výstavba a úbytok bytov</t>
  </si>
  <si>
    <t xml:space="preserve">Tabuľka 4 </t>
  </si>
  <si>
    <t xml:space="preserve">Graf 1 </t>
  </si>
  <si>
    <t>K2.1.1 Ekon.aktiv.obyvateľstva</t>
  </si>
  <si>
    <t xml:space="preserve">Tabuľka 2.3 </t>
  </si>
  <si>
    <t xml:space="preserve">Tabuľka 2.7 </t>
  </si>
  <si>
    <t xml:space="preserve">Tabuľka 2.9 </t>
  </si>
  <si>
    <t xml:space="preserve">Tabuľka 2.10 </t>
  </si>
  <si>
    <t>K2.1.2.1 Zamestnanosť - SP</t>
  </si>
  <si>
    <t>K2.1.2.2 Zamestnanosť - ŠÚ SR</t>
  </si>
  <si>
    <t xml:space="preserve">Tabuľka 2.12 </t>
  </si>
  <si>
    <t>K2.1.2.4 Voľné prac. miesta</t>
  </si>
  <si>
    <t>K2.1.3.1 Nezamestnanosť ÚPSVR</t>
  </si>
  <si>
    <t xml:space="preserve">Tabuľka 2.14 </t>
  </si>
  <si>
    <t xml:space="preserve">Tabuľka 2.15 </t>
  </si>
  <si>
    <t xml:space="preserve">Tabuľka 2.16 </t>
  </si>
  <si>
    <t xml:space="preserve">Tabuľka 2.17 </t>
  </si>
  <si>
    <t>Dynamika ročných nákladov práce v SR na zamestnanca (v eurách)</t>
  </si>
  <si>
    <t>Choroby z povolania podľa klasifikácie ekonomických činn</t>
  </si>
  <si>
    <t>Nástroje aktívnych opatrení trhu práce</t>
  </si>
  <si>
    <t>Príloha ku kapitole 2 - 1. časť</t>
  </si>
  <si>
    <t>d.d.f. – doplnkový dôchodkový fond</t>
  </si>
  <si>
    <t>EU28 – 28 členských krajín Európskej únie (Belgicko (BE), Bulharsko (BG), Česká republika (CZ), Dánsko (DK), Nemecko (DE), Estónsko (EE), Írsko (IE), Grécko (GR), Španielsko (ES), Francúzsko (FR), Chorvátsko (HR), Taliansko (IT), Cyprus (CY), Lotyšsko (LV), Litva (LT), Luxembursko (LU), Maďarsko (HU), Malta (MT), Holandsko (NL), Rakúsko (AT), Poľsko (PL), Portugalsko (PT), Rumunsko (RO), Slovinsko (SI), Slovensko (SK), Fínsko (FI), Švédsko (SE), Veľká Británia (GB))</t>
  </si>
  <si>
    <t>NEET – mladí ľudia vo veku 15 – 24 rokov, ktorí nechodia do školy, nepracujú ani sa nezúčastňujú odbornej prípravy (not in employment, education or training)</t>
  </si>
  <si>
    <t>PIAAC - program medzinárodného hodnotenia kompetencií dospelých (Programme for the International Assessment of Adult Competencies)</t>
  </si>
  <si>
    <t>PISA - program medzinárodného testovania žiakov (Programme for International Student Assessment)</t>
  </si>
  <si>
    <t xml:space="preserve">PPS – parita (štandard) kúpnej sily (purchasing power standard) </t>
  </si>
  <si>
    <t>ŠVVP - špeciálne výchovno-vzdelávacie potreby</t>
  </si>
  <si>
    <t>ZŠ – základná škola</t>
  </si>
  <si>
    <t>Kapitola 1 Hlavné makroekonomicko-demografické ukazovatele v podmienkach SR</t>
  </si>
  <si>
    <t>Kapitola 2 Trh práce, mzdy, pracovné podmienky a sociálna ekonomika</t>
  </si>
  <si>
    <t>Poznámka:</t>
  </si>
  <si>
    <r>
      <t>–</t>
    </r>
    <r>
      <rPr>
        <sz val="11"/>
        <color theme="1"/>
        <rFont val="Arial Narrow"/>
        <family val="2"/>
        <charset val="238"/>
      </rPr>
      <t xml:space="preserve"> priame</t>
    </r>
  </si>
  <si>
    <r>
      <t>–</t>
    </r>
    <r>
      <rPr>
        <sz val="11"/>
        <color theme="1"/>
        <rFont val="Arial Narrow"/>
        <family val="2"/>
        <charset val="238"/>
      </rPr>
      <t xml:space="preserve"> nepriame</t>
    </r>
  </si>
  <si>
    <t>Rozdiel  
v p. b.</t>
  </si>
  <si>
    <t>Hodnoty sú v %</t>
  </si>
  <si>
    <t>Občania so vzdelaním nižším ako stredné odborné</t>
  </si>
  <si>
    <t xml:space="preserve">Kotly, nádoby a vedenia (potrubia) pod tlakom </t>
  </si>
  <si>
    <t xml:space="preserve">Pracovné, príp. cestné dopravné priestory ako zdroje pádov osôb </t>
  </si>
  <si>
    <t>15 – 24 rokov</t>
  </si>
  <si>
    <t>25 – 34 rokov</t>
  </si>
  <si>
    <t>35 – 44 rokov</t>
  </si>
  <si>
    <t>45 – 54 rokov</t>
  </si>
  <si>
    <t>2017</t>
  </si>
  <si>
    <t>2018</t>
  </si>
  <si>
    <t>2019</t>
  </si>
  <si>
    <t>1 rok až 2 roky</t>
  </si>
  <si>
    <t>dlhodobo nezamestnaní - viac ako 1 rok</t>
  </si>
  <si>
    <t>Nezamestnaní spolu</t>
  </si>
  <si>
    <t>Zdroj: ŠÚ SR, http://datacube.statistics.sk</t>
  </si>
  <si>
    <t>Eur</t>
  </si>
  <si>
    <t>Poľnohospo-dárstvo, lesníctvo a  rybolov</t>
  </si>
  <si>
    <t>Ťažba a dobývanie</t>
  </si>
  <si>
    <t>Priemyselná výroba</t>
  </si>
  <si>
    <t>Dodávka elektriny, plynu, pary a studeného vzduchu</t>
  </si>
  <si>
    <t>Zdravotníctvo a sociálna pomoc</t>
  </si>
  <si>
    <t>Priemysel</t>
  </si>
  <si>
    <t>Veľkoobchod a maloobchod; oprava motor. vozidiel</t>
  </si>
  <si>
    <t>Hospodárstvo SR spolu</t>
  </si>
  <si>
    <t>Poľnohospodárstvo, lesníctvo a rybolov</t>
  </si>
  <si>
    <t xml:space="preserve">Priemysel </t>
  </si>
  <si>
    <t>Doprava a skladovanie</t>
  </si>
  <si>
    <t>Informácie a komunikácia</t>
  </si>
  <si>
    <t>Administratívne služby</t>
  </si>
  <si>
    <t xml:space="preserve">Umenie, zábava a rekreácia </t>
  </si>
  <si>
    <t xml:space="preserve">Ostatné činnosti </t>
  </si>
  <si>
    <t>Miera voľných pracovných miest (v %)</t>
  </si>
  <si>
    <t xml:space="preserve">Voľné pracovné miesta spolu </t>
  </si>
  <si>
    <t>Kežmarok</t>
  </si>
  <si>
    <t>Sabinov</t>
  </si>
  <si>
    <t>Rožňava</t>
  </si>
  <si>
    <t>Sobrance</t>
  </si>
  <si>
    <t>Košice-okolie</t>
  </si>
  <si>
    <t>Prírastok/úbytok voľných pracovných  miest</t>
  </si>
  <si>
    <t xml:space="preserve">Prírastok/úbytok </t>
  </si>
  <si>
    <t>Úroveň oproti SR</t>
  </si>
  <si>
    <t>1. Q. 2019</t>
  </si>
  <si>
    <t>2. Q. 2019</t>
  </si>
  <si>
    <t>3. Q. 2019</t>
  </si>
  <si>
    <t>4. Q. 2019</t>
  </si>
  <si>
    <t>Územie (kraje SR)</t>
  </si>
  <si>
    <t>4-6 mes.</t>
  </si>
  <si>
    <t>7-9 mes.</t>
  </si>
  <si>
    <t>37-42 mes.</t>
  </si>
  <si>
    <t>nad 48 mes.</t>
  </si>
  <si>
    <t>HDP v s.c. 2015 (mld. €)</t>
  </si>
  <si>
    <r>
      <t xml:space="preserve">Miera zamestnanosti </t>
    </r>
    <r>
      <rPr>
        <vertAlign val="superscript"/>
        <sz val="11"/>
        <color rgb="FF000000"/>
        <rFont val="Arial Narrow"/>
        <family val="2"/>
        <charset val="238"/>
      </rPr>
      <t>8)</t>
    </r>
    <r>
      <rPr>
        <sz val="11"/>
        <color rgb="FF000000"/>
        <rFont val="Arial Narrow"/>
        <family val="2"/>
        <charset val="238"/>
      </rPr>
      <t xml:space="preserve"> </t>
    </r>
  </si>
  <si>
    <t xml:space="preserve"> Zdravotníctvo</t>
  </si>
  <si>
    <t xml:space="preserve"> Nábytok, vybavenie domácnosti a bežná údržba domácností</t>
  </si>
  <si>
    <t xml:space="preserve"> Hotely a reštaurácie</t>
  </si>
  <si>
    <t xml:space="preserve"> Rozličné tovary a služby</t>
  </si>
  <si>
    <r>
      <t xml:space="preserve">Stále váhy v o/oo </t>
    </r>
    <r>
      <rPr>
        <b/>
        <vertAlign val="superscript"/>
        <sz val="11"/>
        <color rgb="FFFFFFFF"/>
        <rFont val="Arial Narrow"/>
        <family val="2"/>
        <charset val="238"/>
      </rPr>
      <t>1)</t>
    </r>
  </si>
  <si>
    <t xml:space="preserve"> Byty spolu</t>
  </si>
  <si>
    <t xml:space="preserve">    verejný</t>
  </si>
  <si>
    <t xml:space="preserve">    súkromný</t>
  </si>
  <si>
    <t xml:space="preserve"> z úhrnu bytov:</t>
  </si>
  <si>
    <t xml:space="preserve">   v tom sektor:</t>
  </si>
  <si>
    <t xml:space="preserve">    byty v rodinných domoch</t>
  </si>
  <si>
    <t>Podiel na celkovom počte trvale bývajúcich obyvateľov v SR</t>
  </si>
  <si>
    <t>Verejná správa a obrana; povinné sociálne zabezepčenie</t>
  </si>
  <si>
    <t xml:space="preserve">Spolu </t>
  </si>
  <si>
    <t>06/2019 -11/2023</t>
  </si>
  <si>
    <t>03/2020-11/2023</t>
  </si>
  <si>
    <t>Absolventi SOŠ s ukončeným vyšším odborným vzdelaním (stupeň vzdelania 16)</t>
  </si>
  <si>
    <t>Úplné stredné - úplné stredné učňovské s maturitou + úplné stredné odborné + úplné stredné všeobecné + vyššie odborné.</t>
  </si>
  <si>
    <t>Čerpanie finančných prostriedkov (v €)</t>
  </si>
  <si>
    <t>§ 53f</t>
  </si>
  <si>
    <t>06/2018 -05/2022</t>
  </si>
  <si>
    <t>Implementačná agentúra MPSVR</t>
  </si>
  <si>
    <t>NP Inštitút sociálnej ekonomiky</t>
  </si>
  <si>
    <t>Graf 2.9 Porovnanie vývoja nezamestnanosti podľa evidencie ŠÚ SR a ÚPSVR</t>
  </si>
  <si>
    <t>Graf 2.20 Vývoj počtu nezamestnaných v SR spolu z toho dlhodobo nezamestnaných (v tis. osobách)</t>
  </si>
  <si>
    <t>Graf 2.23 Rozdelenie ostatných registrovaných pracovných úrazov podľa zdroja úrazu</t>
  </si>
  <si>
    <t>Graf 2.24 Choroby z povolania podľa klasifikácie ekonomických činností</t>
  </si>
  <si>
    <t>Graf 2.14</t>
  </si>
  <si>
    <t>Graf 2.15</t>
  </si>
  <si>
    <t>Graf 2.16</t>
  </si>
  <si>
    <t>Tabuľka 2.13</t>
  </si>
  <si>
    <t>Graf 2.19</t>
  </si>
  <si>
    <t>Graf 2.21</t>
  </si>
  <si>
    <t>Tabuľka 2.19</t>
  </si>
  <si>
    <t>Tabuľka 2.20</t>
  </si>
  <si>
    <t>Tabuľka 2.21</t>
  </si>
  <si>
    <t>Tabuľka 2.22</t>
  </si>
  <si>
    <t>Tabuľka 2.23</t>
  </si>
  <si>
    <t>Tabuľka 2.24</t>
  </si>
  <si>
    <t>a. s. – akciová spoločnosť</t>
  </si>
  <si>
    <t>b. c. – bežné ceny</t>
  </si>
  <si>
    <t>EA19 – krajiny Európskej únie platiace v roku 2019 menou euro (Belgicko, Nemecko, Estónsko, Grécko, Španielsko, Francúzsko, Írsko, Taliansko, Lotyšsko, Litva, Luxembursko, Holandsko, Rakúsko, Portugalsko, Fínsko, Cyprus, Malta, Slovinsko, Slovensko)</t>
  </si>
  <si>
    <t>EŠIF – Európske štrukturálne a investičné fondy</t>
  </si>
  <si>
    <t>CHzP – choroba z povolania a/alebo profesionálna otrava</t>
  </si>
  <si>
    <t>IaPS – informačné a poradenské služby</t>
  </si>
  <si>
    <t>ISCP – Informačný systém o cene práce</t>
  </si>
  <si>
    <t>ITMS – IT monitorovací systém pre štrukturálne fondy a Kohézny fond</t>
  </si>
  <si>
    <t>IZM – Iniciatíva na podporu zamestnanosti mladých ľudí</t>
  </si>
  <si>
    <t>KIDS – informačný systém pre sociálnoprávnu ochranu detí a sociálnu kuratelu</t>
  </si>
  <si>
    <t>KMC – Koordinačno-metodické centrum pre rodovo podmienené a domáce násilie</t>
  </si>
  <si>
    <t>MPSVR SR – Ministerstvo práce, sociálnych vecí a rodiny SR ; ministerstvo</t>
  </si>
  <si>
    <t>MRŽaM– mzdový rozdiel žien a mužov</t>
  </si>
  <si>
    <t>s. c. – stále ceny</t>
  </si>
  <si>
    <t>SK ISCO-08 – štatistická klasifikácia zamestnaní, verzia 2016</t>
  </si>
  <si>
    <t>SPODaSK – sociálnoprávna ochrana detí a sociálna kuratela</t>
  </si>
  <si>
    <t xml:space="preserve">Správa – Správa o sociálnej situácii obyvateľstva Slovenskej republiky </t>
  </si>
  <si>
    <t>SPÚ – závažný pracovný úraz s následkom smrti</t>
  </si>
  <si>
    <t>ÚPSVR, Ústredie – Ústredie práce, sociálnych vecí a rodiny</t>
  </si>
  <si>
    <t xml:space="preserve">úrad PSVR – úrad práce, sociálnych vecí a rodiny </t>
  </si>
  <si>
    <t>VzPrTP – vzdelávanie a príprava pre trh práce</t>
  </si>
  <si>
    <t>ZUoZ - znevýhodnený uchádzač o zamestnanie</t>
  </si>
  <si>
    <t>Index 2020/2019</t>
  </si>
  <si>
    <t>Indexy 2020/2019</t>
  </si>
  <si>
    <t>Cieľom projektu je zvýšiť zamestnanosť, zamestnateľnosť a znížiť nezamestnanosť s osobitným dôrazom na dlhodobo nezamestnaných, nízko kvalifikovaných, starších a zdravotne postihnuté osoby. Projekt je zameraný na podporu zamestnanosti a zníženie nezamestnanosti znevýhodnených osôb, značne znevýhodnených osôb, zraniteľných osôb formou poskytovania príspevkov integračným podnikom. V rámci predmetného NP sa v regiónoch prostredníctvom úradov práce, sociálnych vecí a rodiny aj v roku 2019 implementovali aktívne opatrenia na trhu práce podľa zákona č. 5/2004 Z. z. o službách zamestnanosti a o zmene a doplnení niektorých zákonov v znení neskorších predpisov, zamerané na podporu registrovaných integračných sociálnych podnikov vo väzbe na zákon č. 112/2018 Z. z.</t>
  </si>
  <si>
    <t>Hlavným cieľom projektu je podpora registrovaných sociálnych podnikov formou poskytnutia nenávratného finančného príspevku prostredníctvom Ústredia PSVR v synergii s návratnou pomocou formou finančného nástroja, alebo inej formy návratného financovania (v súlade s ustanovením § 17 ods. 3 zákona č. 112/2018 Z. z.) s cieľom zlepšiť prístup k zamestnaniu a posilniť zamestnanosť prostredníctvom podpory subjektov sociálnej ekonomiky vo väzbe na potreby trhu, zamestnávaniu znevýhodnených a zraniteľných osôb. Národný projekt vytvorí podmienky na poskytovanie nenávratnej zložky pomoci pre sociálne podniky, a to v povinnej kombinácii s podporou z návratných finančných zdrojov. Obsahom aktivít bude podpora subjektov sociálnej ekonomiky s cieľom posilniť štrukturálne stabilnú zamestnanosť prostredníctvom podpory podnikania, vytvárania a podpory podnikov v širšom priestore sociálnej ekonomiky a podnikov vo väzbe na potreby trhu práce a regionálnych trhov práce, a to prostredníctvom grantovej podpory sociálnym podnikom na účely pokrytia niektorých nákladov ich investičného zámeru. NP sa realizuje prostredníctvom štyroch opatrení:
Opatrenie č.1 : Investičná pomoc pre MSP v zmysle článku 17 Nariadenia o skupinových výnimkách (EK) č. 651/214
Opatrenie č.2 : Pomoc pre začínajúce podniky v zmysle článku 22 Nariadenia o skupinových výnimkách  (EK) č. 651/2014
Opatrenie č.3 : Regionálna investičná pomoc v zmysle článku 14 Nariadenia o skupinových výnimkách (EK) č. 651/2014
Opatrenie č.4 : Pomoc pre RSP podľa pravidiel minimálnej pomoci Schéma DM č. 16/2014"</t>
  </si>
  <si>
    <t xml:space="preserve">Národný projekt (ďalej len „NP“) „Inštitút sociálnej ekonomiky“ implementovaný prostredníctvom Implementačnej agentúry MPSVR SR je jedným z pilierov, prostredníctvom ktorého sa vytvorilo a pilotne overuje fungovanie podpornej infraštruktúry sociálnej ekonomiky, vybudovanej na celom území Slovenskej republiky prostredníctvom Centrálnej koordinačnej jednotky sociálnej ekonomiky a Regionálnych centier sociálnej ekonomiky. V rámci aktivít projektu je otvorených 8 regionálnych centier sociálnej ekonomiky v územnej pôsobnosti každého samosprávneho kraja spolu so zastúpením v Bratislave na úrovni centrálnej koordinačnej jednotky, kde regionálne centrá sociálnej ekonomiky dokopy zamestnávali v roku 2020 -  39 zamestnancov. Regionálne centrá zvyšujú povedomie o sociálnej ekonomike, koordinovane poskytujú záujemcom a potenciálnym subjektom sociálnej ekonomiky informácie o sociálnom podnikaní, informujú o zákone o sociálnej ekonomike a sociálnych podnikoch a taktiež usmerňujú a poskytujú nevyhnutnú pomoc a podporu pri rozbehu novovznikajúcim sociálnym podnikom. Kľúčovou úlohou regionálnych centier, otvorených a dispozične pripravených potenciálnym klientom v územnej pôsobnosti každého samosprávneho kraja je bezplatné poskytovanie prvotných všeobecných informácií širokej verejnosti v lokálnom prostredí, vyhľadávanie potenciálnych záujemcov a ich motivácia k zakladaniu sociálnych podnikov s cieľom zvýšenia nielen regionálnej zamestnanosti, ale aj jej následnej udržateľnosti. </t>
  </si>
  <si>
    <t>Všeobecný registrovaný sociálny podnik</t>
  </si>
  <si>
    <t>Veľký Krtíš</t>
  </si>
  <si>
    <t>Levoča</t>
  </si>
  <si>
    <t>Rimavská Sobota</t>
  </si>
  <si>
    <t>UoZ celkom 2020</t>
  </si>
  <si>
    <t>UoZ ženy 2020</t>
  </si>
  <si>
    <t>UoZ muži 2020</t>
  </si>
  <si>
    <t>disponibilní UoZ 2020</t>
  </si>
  <si>
    <t>priemer 2020</t>
  </si>
  <si>
    <t>Rozdiel</t>
  </si>
  <si>
    <t>Priemerná MEN</t>
  </si>
  <si>
    <t>Priemerná miera nezamestnanosti                                            z celkového počtu UoZ</t>
  </si>
  <si>
    <t>UoZ 2020</t>
  </si>
  <si>
    <t>2020 - podiel UoZ - dlhodobo nezamestnaných občanov</t>
  </si>
  <si>
    <t>2020 - počet UoZ - dlhodobo nezamestnaných občanov</t>
  </si>
  <si>
    <r>
      <rPr>
        <i/>
        <vertAlign val="superscript"/>
        <sz val="11"/>
        <rFont val="Arial Narrow"/>
        <family val="2"/>
        <charset val="238"/>
      </rPr>
      <t>1)</t>
    </r>
    <r>
      <rPr>
        <i/>
        <sz val="11"/>
        <rFont val="Arial Narrow"/>
        <family val="2"/>
        <charset val="238"/>
      </rPr>
      <t>váhy jednotlivých odborov sú ročne aktualizované</t>
    </r>
  </si>
  <si>
    <r>
      <rPr>
        <i/>
        <vertAlign val="superscript"/>
        <sz val="11"/>
        <rFont val="Arial Narrow"/>
        <family val="2"/>
        <charset val="238"/>
      </rPr>
      <t xml:space="preserve">2) </t>
    </r>
    <r>
      <rPr>
        <i/>
        <sz val="11"/>
        <rFont val="Arial Narrow"/>
        <family val="2"/>
        <charset val="238"/>
      </rPr>
      <t>v stálych cenách vypočítaných reťazením objemov k referenčnému roku 2015</t>
    </r>
  </si>
  <si>
    <r>
      <rPr>
        <i/>
        <vertAlign val="superscript"/>
        <sz val="11"/>
        <rFont val="Arial Narrow"/>
        <family val="2"/>
        <charset val="238"/>
      </rPr>
      <t xml:space="preserve">3) </t>
    </r>
    <r>
      <rPr>
        <i/>
        <sz val="11"/>
        <rFont val="Arial Narrow"/>
        <family val="2"/>
        <charset val="238"/>
      </rPr>
      <t>počítaná zo spotrebiteľských cien, od roku 2005 s ročnou aktualizáciou váh</t>
    </r>
  </si>
  <si>
    <r>
      <rPr>
        <i/>
        <vertAlign val="superscript"/>
        <sz val="11"/>
        <rFont val="Arial Narrow"/>
        <family val="2"/>
        <charset val="238"/>
      </rPr>
      <t>8)</t>
    </r>
    <r>
      <rPr>
        <i/>
        <sz val="11"/>
        <rFont val="Arial Narrow"/>
        <family val="2"/>
        <charset val="238"/>
      </rPr>
      <t xml:space="preserve"> v percentách vyjadrený podiel počtu pracujúcich vo veku 20 - 64 rokov z celkového počtu obyvateľstva v rovnakom veku</t>
    </r>
  </si>
  <si>
    <r>
      <rPr>
        <i/>
        <vertAlign val="superscript"/>
        <sz val="11"/>
        <rFont val="Arial Narrow"/>
        <family val="2"/>
        <charset val="238"/>
      </rPr>
      <t xml:space="preserve">5) </t>
    </r>
    <r>
      <rPr>
        <i/>
        <sz val="11"/>
        <rFont val="Arial Narrow"/>
        <family val="2"/>
        <charset val="238"/>
      </rPr>
      <t>zo štvrťročného štatistického výkazníctva; zamestnané osoby sú zamestnanci a podnikatelia; bez žien na materskej dovolenke</t>
    </r>
  </si>
  <si>
    <r>
      <rPr>
        <i/>
        <vertAlign val="superscript"/>
        <sz val="11"/>
        <rFont val="Arial Narrow"/>
        <family val="2"/>
        <charset val="238"/>
      </rPr>
      <t xml:space="preserve">6) </t>
    </r>
    <r>
      <rPr>
        <i/>
        <sz val="11"/>
        <rFont val="Arial Narrow"/>
        <family val="2"/>
        <charset val="238"/>
      </rPr>
      <t>zo štvrťročného štatistického výkazníctva; bez podnikateľských príjmov; údaje upravené o štatistický odhad neevidovaných miezd</t>
    </r>
  </si>
  <si>
    <r>
      <rPr>
        <i/>
        <vertAlign val="superscript"/>
        <sz val="11"/>
        <rFont val="Arial Narrow"/>
        <family val="2"/>
        <charset val="238"/>
      </rPr>
      <t xml:space="preserve">7) </t>
    </r>
    <r>
      <rPr>
        <i/>
        <sz val="11"/>
        <rFont val="Arial Narrow"/>
        <family val="2"/>
        <charset val="238"/>
      </rPr>
      <t>index reálnej mzdy je vypočítaný ako podiel indexu nominálnej mzdy a indexu spotrebiteľských cien</t>
    </r>
  </si>
  <si>
    <t>Graf 1.1 Vývoj hrubého domáceho produktu v bežných a stálych cenách</t>
  </si>
  <si>
    <t>1. Q. 2020</t>
  </si>
  <si>
    <t>2. Q. 2020</t>
  </si>
  <si>
    <t>3. Q. 2020</t>
  </si>
  <si>
    <t>4. Q. 2020</t>
  </si>
  <si>
    <t>Administratívne a podporné služby</t>
  </si>
  <si>
    <t>Sekcie SK NACE Rev.2</t>
  </si>
  <si>
    <t>Príloha ku kapitole 2 - 2. časť</t>
  </si>
  <si>
    <t>Tabuľka 2.22 Priemerná nominálna mesačná mzda podľa veľkosti podnikov</t>
  </si>
  <si>
    <t>Tabuľka 2.23 Dynamika ročných nákladov práce v SR na zamestnanca (v eurách)</t>
  </si>
  <si>
    <t xml:space="preserve">  z toho poľnohospodárstvo</t>
  </si>
  <si>
    <t>K2.1.4 AOTP</t>
  </si>
  <si>
    <t>NCZI - Národné centrum zdravotníckych informácií</t>
  </si>
  <si>
    <t>Tabuľka 2.25</t>
  </si>
  <si>
    <t>Tabuľka 8 Nástroje aktívnych opatrení trhu práce</t>
  </si>
  <si>
    <t>Rok 2020</t>
  </si>
  <si>
    <t>Prílohy ku kapitole 3</t>
  </si>
  <si>
    <t>Príloha ku kapitole 3</t>
  </si>
  <si>
    <t>NCZI</t>
  </si>
  <si>
    <t>Graf 2.3 Počet zamestnávateľov evidovaných v Sociálnej poisťovni v rokoch 2020 a 2021</t>
  </si>
  <si>
    <t>Graf 2.4 Počet právnych vzťahov s pravidelným mesačným príjmom evidovaných v Sociálnej poisťovni v rokoch 2020 a 2021</t>
  </si>
  <si>
    <t>Graf 2.5 Počet dohôd o prácach vykonávaných mimo pracovného pomeru evidovaných v Sociálnej poisťovni v rokoch 2020 a 2021</t>
  </si>
  <si>
    <t>Graf 2.6 Počet samostatne zárobkovo činných osôb evidovaných v Sociálnej poisťovni v rokoch 2020 a 2021</t>
  </si>
  <si>
    <t>Tabuľka 2.13 Štruktúra uchádzačov o zamestnanie podľa veku v krajoch SR v roku 2021 (v %)</t>
  </si>
  <si>
    <t>Graf 2.17 Podiel voľných pracovných miest v roku 2021 podľa požiadaviek na vzdelanie</t>
  </si>
  <si>
    <t>Stup.vzdelania</t>
  </si>
  <si>
    <t>Štruktúra VPM podľa požadovaného vzdelania v SR (priemer v %)</t>
  </si>
  <si>
    <t>Graf 2.18 Podiel voľných pracovných miest v roku 2021 podľa SK ISCO-08*</t>
  </si>
  <si>
    <t>Štruktúra VPM podľa požadovanej profesie (SK ISCO-08) v SR - priemer v % za 2021</t>
  </si>
  <si>
    <t>kód profesie</t>
  </si>
  <si>
    <t>Graf 2.16 Podiel UoZ podľa stupňa vzdelania v krajoch SR v roku 2021</t>
  </si>
  <si>
    <t>UoZ celkom 2021</t>
  </si>
  <si>
    <t>Graf 2.10 Vývoj počtu uchádzačov o zamestnanie v jednotlivých mesiacoch v rokoch 2020 a 2021</t>
  </si>
  <si>
    <t>Graf 2.11 Vývoj počtov nezamestnaných mužov a žien v jednotlivých mesiacoch v rokoch 2020 a 2021</t>
  </si>
  <si>
    <t>UoZ muži 2021</t>
  </si>
  <si>
    <t>UoZ ženy 2021</t>
  </si>
  <si>
    <t>Graf 2.12 Vývoj počtu disponibilných uchádzačov o zamestnanie v jednotlivých mesiacoch v rokoch 2020 a 2021</t>
  </si>
  <si>
    <t>disponibilní UoZ 2021</t>
  </si>
  <si>
    <t>Graf 2.13 Porovnanie priemerných počtov uchádzačov o zamestnanie v rokoch 2020 a 2021</t>
  </si>
  <si>
    <t>priemer 2021</t>
  </si>
  <si>
    <t>Graf 2.14 Priemerná miera evidovanej nezamestnanosti a priemerný počet UoZ v krajoch SR v roku 2021</t>
  </si>
  <si>
    <t>Priemerný počet UoZ 2021</t>
  </si>
  <si>
    <t>Priemerný počet UoZ  2020</t>
  </si>
  <si>
    <t>Graf 2.15 Priemerná miera evidovanej nezamestnanosti a miera nezamestnanosti z celkového počtu UoZ v SR v rokoch 2020 a 2021</t>
  </si>
  <si>
    <t xml:space="preserve"> priemer 2020</t>
  </si>
  <si>
    <t xml:space="preserve">Priemerná MEN 2021 v (%) </t>
  </si>
  <si>
    <t>Priemerná MEN  
 2020
(v %)</t>
  </si>
  <si>
    <t xml:space="preserve">Graf 2.19 Vývoj počtov UoZ dlhodobo nezamestnaných občanov v roku 2020 a 2021 a ich podiel na celkovom počte UoZ
</t>
  </si>
  <si>
    <t>UoZ 2021</t>
  </si>
  <si>
    <t>2021 - počet UoZ - dlhodobo nezamestnaných občanov</t>
  </si>
  <si>
    <t>2021 - podiel UoZ - dlhodobo nezamestnaných občanov</t>
  </si>
  <si>
    <t>Banskobystrický  kraj</t>
  </si>
  <si>
    <t>Tabuľka 2.15 Priemerný počet znevýhodnených uchádzačov v roku 2021 podľa regiónov SR (v osobách)</t>
  </si>
  <si>
    <t>Tabuľka 7 Stav uchádzačov o zamestnanie absolventov škôl ku koncu roka 2021</t>
  </si>
  <si>
    <t>Absolventi spolu k 31.12.2021</t>
  </si>
  <si>
    <t>Tabuľka 2.14 Priemerný počet uchádzačov o zamestnanie podľa dĺžky evidencie v mesiacoch v roku 2021 podľa regiónov SR (v osobách)</t>
  </si>
  <si>
    <t>Osoby mimo trhu práce od 15 rokov (v tis.)</t>
  </si>
  <si>
    <t>osoby v domácnosti (v tis.)</t>
  </si>
  <si>
    <t>Odradení</t>
  </si>
  <si>
    <t>Práceneschopné obyvateľstvo</t>
  </si>
  <si>
    <t>Ostatné osoby mimo trhu práce (ost.ekon.neakt. obyv.)</t>
  </si>
  <si>
    <t>Graf 2.1 Bilancia ekonomickej aktivity obyvateľov SR vo veku 15 a viac rokov (priemer v roku 2021)</t>
  </si>
  <si>
    <t>Tabuľka 2.1 Ekonomicky aktívne obyvateľstvo podľa vybraných vekových skupín v roku 2021</t>
  </si>
  <si>
    <t>55 – 89 rokov</t>
  </si>
  <si>
    <t>Tabuľka 2.3 Štruktúra ekonomicky aktívnych obyvateľov, miera zamestnanosti a nezamestnanosti podľa krajov v roku 2021</t>
  </si>
  <si>
    <t>Ekonomicky aktívne obyvateľstvo v tis. osobách</t>
  </si>
  <si>
    <t>Tabuľka 2.4 Miera ekonomickej aktivity obyvateľov podľa veku a pohlavia v roku 2021 (priemer za rok v %)</t>
  </si>
  <si>
    <t>65 – 89 rokov</t>
  </si>
  <si>
    <t>35 – 49 rokov</t>
  </si>
  <si>
    <t>60 – 89 rokov</t>
  </si>
  <si>
    <t>Tabuľka 2.6 Pracujúci podľa veku v roku 2021 (priemer za rok)</t>
  </si>
  <si>
    <t>2021/2020</t>
  </si>
  <si>
    <t>Bez školského vzdelania</t>
  </si>
  <si>
    <t xml:space="preserve">Tabuľka 2.7 Pracujúci podľa vzdelania v roku 2021 (priemer za rok) </t>
  </si>
  <si>
    <t xml:space="preserve">Tabuľka 2.8 Pracujúci podľa krajov v roku 2021 (priemer za rok) </t>
  </si>
  <si>
    <t>Tabuľka 2.9 Vývoj zahraničnej pracovnej migrácie podľa krajov v roku 2021</t>
  </si>
  <si>
    <t xml:space="preserve">Tabuľka 2.9 Miera zamestnanosti vo veku 20 – 64 rokov podľa krajov v roku 2021
</t>
  </si>
  <si>
    <t>Index 2021/2020</t>
  </si>
  <si>
    <t>Zdroj: ŠÚ SR, Štatistická správa o základných vývojových tendenciách v hospodárstve SR vo 4. štvrťroku 2020, Štatistická správa o základných vývojových tendenciách v hospodárstve SR vo 4. štvrťroku 2021</t>
  </si>
  <si>
    <t>Graf 2.8 Počet voľných pracovných miest a miera voľných pracovných miest v roku 2021</t>
  </si>
  <si>
    <t>Tabuľka 2.12 Voľné pracovné miesta v roku 2021 podľa krajov (priemer za rok)</t>
  </si>
  <si>
    <t>Zdroj: ŠÚ SR, Štatistická správa o základných vývojových tendenciách v hospodárstve SR vo 4. štvrťroku 2020, Štatistická správa o základných vývojových tendenciách v hospodárstve SR vo 4. štvrťroku 2021</t>
  </si>
  <si>
    <t xml:space="preserve"> Zdroj: ŠÚ SR, Štatistická správa o základných vývojových tendenciách v hospodárstve SR vo 4. štvrťroku 2021 (zo štvrťročného štatistického výkazníctva vrátane údajov za podnikateľov)</t>
  </si>
  <si>
    <t>Tabuľka 2.17 Nezamestnanosť podľa krajov v roku 2021 (priemer za rok)</t>
  </si>
  <si>
    <t>2020 (v p. b.)</t>
  </si>
  <si>
    <t>Zdroj: ŠÚ SR, Štatistická správa o základných vývojových tendenciách v hospodárstve SR vo 4. štvrťroku 2021</t>
  </si>
  <si>
    <t>Tabuľka 2.18 Nezamestnanosť podľa dĺžky trvania nezamestnanosti v roku 2021 (priemer za rok)</t>
  </si>
  <si>
    <t>do 11 mesiacov</t>
  </si>
  <si>
    <t>menej ako 1 mesiac</t>
  </si>
  <si>
    <t>1 až 2 mesiace</t>
  </si>
  <si>
    <t>3 až 5 mesiacov</t>
  </si>
  <si>
    <t>6 až 11 mesiacov</t>
  </si>
  <si>
    <t>12 a viac mesiacov</t>
  </si>
  <si>
    <t>12 až 17 mesiacov</t>
  </si>
  <si>
    <t>18 až 23 mesiacov</t>
  </si>
  <si>
    <t>24 až 47 mesiacov</t>
  </si>
  <si>
    <t>48 a viac mesiacpv</t>
  </si>
  <si>
    <t>Počet podkladov na úhradu</t>
  </si>
  <si>
    <t>Suma na úhradu v €</t>
  </si>
  <si>
    <t>Podporené pracovné miesta (SZČO)</t>
  </si>
  <si>
    <t>Opatrenie 1    (len za rok 2021)</t>
  </si>
  <si>
    <t>Opatrenie 2     (len za rok 2021)</t>
  </si>
  <si>
    <t>Opatrenie 3A   (len za rok 2021)</t>
  </si>
  <si>
    <t>Opatrenie 3B   (len za rok 2021)</t>
  </si>
  <si>
    <t>Opatrenie 4 A   (len za rok 2021)</t>
  </si>
  <si>
    <t>Opatrenie 4B   (len za rok 2021)</t>
  </si>
  <si>
    <t xml:space="preserve">Tabuľka 2.20 Priemerná nominálna mesačná mzda zamestnanca podľa krajov </t>
  </si>
  <si>
    <t>Zdroj: ŠÚ SR, Štatistická správa o základných vývojových tendenciách v hospodárstve SR vo 4. štvrťroku 2020, Štatistická správa o základných vývojových tendenciách v hospodárstve SR vo 4. štvrťroku 2021</t>
  </si>
  <si>
    <t>Tabuľka 2.16 Priemerná nominálna mesačná mzda zamestnanca a jej rast podľa ekonomických činností</t>
  </si>
  <si>
    <t>Priemerná výška v €</t>
  </si>
  <si>
    <t xml:space="preserve">   Ťažba a dobývanie</t>
  </si>
  <si>
    <t xml:space="preserve">   Priemyselná výroba</t>
  </si>
  <si>
    <t xml:space="preserve">   Dodávka elektriny, plynu, pary a studeného vzduchu</t>
  </si>
  <si>
    <t xml:space="preserve">   Dodávka vody, čistenie a odvod odpadových vôd, odpady a služby odstraňovania odpadov</t>
  </si>
  <si>
    <t>Indexy 2021/2020</t>
  </si>
  <si>
    <t>Zdroj: Národný inšpektorát práce, 2021</t>
  </si>
  <si>
    <t>Opatrenie</t>
  </si>
  <si>
    <t>Počet predložených žiadostí</t>
  </si>
  <si>
    <t>Celková žiadaná suma v €</t>
  </si>
  <si>
    <t>Počet zazmluvnených žiadostí</t>
  </si>
  <si>
    <t>Žiadaná suma v zazmluvnených žiadostiach v €</t>
  </si>
  <si>
    <t>Celková suma zazmluvnených príspevkov v €</t>
  </si>
  <si>
    <t>Zdroj: Ústredie práce, sociálnych vecí a rodiny</t>
  </si>
  <si>
    <t>Predané ks</t>
  </si>
  <si>
    <t>Preplatené ks</t>
  </si>
  <si>
    <t>Modré servisné poukážky</t>
  </si>
  <si>
    <t>Ružové servisné poukážky</t>
  </si>
  <si>
    <t>Rok 2021</t>
  </si>
  <si>
    <t>K2.3.8 IP pre soc. podniky</t>
  </si>
  <si>
    <t>Tabuľka 2.26</t>
  </si>
  <si>
    <t>Tabuľka 1 Ekonomicky aktívne obyvateľstvo podľa veku, vzdelania a pohlavia v roku 2021 (priemer za rok v tis.)</t>
  </si>
  <si>
    <t>Spolu (15 – 89 roční)</t>
  </si>
  <si>
    <t>65 – 89 roční</t>
  </si>
  <si>
    <t>Tabuľka 2 Miera zamestnanosti podľa veku a pohlavia v roku 2021 (priemer za rok v %)</t>
  </si>
  <si>
    <t>15 – 24 roční</t>
  </si>
  <si>
    <t>50 – 64 roční</t>
  </si>
  <si>
    <t>Spolu (15 – 64 roční)</t>
  </si>
  <si>
    <t>Tabuľka 3 Miera zamestnanosti podľa vzdelania v roku 2021 (priemer za rok v %)</t>
  </si>
  <si>
    <t>Priemerný počet zamestnaných osôb</t>
  </si>
  <si>
    <t>Index rastu 2021 /2020</t>
  </si>
  <si>
    <t>Podiel v %</t>
  </si>
  <si>
    <t>Zdroj: ŠÚ SR, Štatistická správa o základných vývojových tendenciách v hospodárstve SR vo 4. štvrťroku 2021 (zo štvrťročného štatistického výkazníctva vrátane údajov za podnikateľov; bez žien na materskej dovolenke)</t>
  </si>
  <si>
    <t>Tabuľka 5 Voľné pracovné miesta a miera voľných pracovných miest podľa ekonomických činností v SR spolu (priemer za rok 2021)</t>
  </si>
  <si>
    <t>Index rastu 2021/2020</t>
  </si>
  <si>
    <t>Zdroj: ŠÚ SR, Štatistická správa o základných vývojových tendenciách v hospodárstve SR vo 4. štvrťroku 2021 (zo štvrťročného štatistického výkazníctva vrátane údajov za podnikateľov)</t>
  </si>
  <si>
    <t>Tabuľka 6 Miera nezamestnanosti podľa veku a vzdelania v roku 2021 (priemer za rok v %)</t>
  </si>
  <si>
    <t>65 – 74 roční</t>
  </si>
  <si>
    <t>Tabuľka 9 Mesačné náklady práce na zamestnanca v SR za rok 2020 podľa ekonomickej činnosti</t>
  </si>
  <si>
    <t>Tabuľka 10 Vyhlásené vyzvania pre národné projekty  a dopytovo-orientované výzvy za rok 2021</t>
  </si>
  <si>
    <t>Tabuľka 11 Počet zariadení sociálnych podnikov podľa typu v roku 2021</t>
  </si>
  <si>
    <r>
      <t xml:space="preserve">Tabuľka 12 Počet registrovaných </t>
    </r>
    <r>
      <rPr>
        <sz val="11"/>
        <rFont val="Arial Narrow"/>
        <family val="2"/>
        <charset val="238"/>
      </rPr>
      <t> </t>
    </r>
    <r>
      <rPr>
        <b/>
        <sz val="11"/>
        <rFont val="Arial Narrow"/>
        <family val="2"/>
        <charset val="238"/>
      </rPr>
      <t>sociálnych podnikov v najmenej rozvinutých okresoch v roku 2021</t>
    </r>
  </si>
  <si>
    <t>Služby obce Poproč s. r. o., r. s. p.
DomA s.r.o.
Villa Cech s. r. o., r. s. p. 
AKQOS, s.r.o.
GombIda s.r.o.
Luga Building s. r. o.</t>
  </si>
  <si>
    <t>MILAJA-MEAT r.s.p., s. r. o.
KomPaS, s.r.o.
Regio plus s.r.o.
AVAGRI s.r.o.
Rimgal, spol. s r.o.
Agrotrade-Mäso s. r. o.</t>
  </si>
  <si>
    <t xml:space="preserve">Deaf group s.r.o.
 Bageteria Bayer s.r.o.
M - NOVOMAX - D s.r.o.
Kvalitné služby s.r.o.
M&amp;Š products s.r.o. </t>
  </si>
  <si>
    <t xml:space="preserve">KLÁŠTOR o.z.
RSP Group s. r. o.
MaxPower s. r. o. 
Dedinky s. r. o.
FAUSTULUS, s. r. o. </t>
  </si>
  <si>
    <t>Technické služby, s.r.o. Kežmarok 
JuBaSa s.r.o.
IHLA, s. r. o.
Mestský podnik Spišská Stará Ves s.r.o.</t>
  </si>
  <si>
    <t>CIBEKA s.r.o.
Sociálny podnik Mesta Gelnica, s. r. o., r. s. p. 
Girmonn, s.r.o.</t>
  </si>
  <si>
    <t>Gelnica</t>
  </si>
  <si>
    <t>Sociálny podnik mesta Svidník, s. r. o. 
Kondor- SP, s.r.o.
JM+ s.r.o.</t>
  </si>
  <si>
    <t>Svidník</t>
  </si>
  <si>
    <t>Obecný podnik Doľany, s.r.o.
Obecné služby Domaňovce, s.r.o.
TOFFELI s.r.o.</t>
  </si>
  <si>
    <t>Black Field s.r.o.
SOPOD s.r.o.</t>
  </si>
  <si>
    <t>Fungi Frutti, s. r. o.
JOLLA s.r.o.</t>
  </si>
  <si>
    <t>STAVENEC BYSTRÉ s. r. o. 
PROTEKTA, s. r. o.</t>
  </si>
  <si>
    <t>Vranov nad Topľou</t>
  </si>
  <si>
    <t>FRUCONA s. r. o. 
FEBA - ECO s. r. o.</t>
  </si>
  <si>
    <t>Margaret s. r. o.</t>
  </si>
  <si>
    <t>Poltár</t>
  </si>
  <si>
    <t>INVICTA, n.o.</t>
  </si>
  <si>
    <t>Revúca</t>
  </si>
  <si>
    <t>Antal shoes s. r. o.</t>
  </si>
  <si>
    <t>Medzilaborce</t>
  </si>
  <si>
    <t>o. z. Detské dopravné ihrisko Sobrance</t>
  </si>
  <si>
    <t>Ekonomicky aktívne obyvateľstvo</t>
  </si>
  <si>
    <t xml:space="preserve"> v %</t>
  </si>
  <si>
    <t>Tabuľka 2.2 Štruktúra ekonomicky aktívneho obyvateľstva v jednotlivých krajoch podľa vzdelania v roku 2021</t>
  </si>
  <si>
    <t>Pracujúci v zahraničí (v tis. osôb)</t>
  </si>
  <si>
    <t>Podiel na SR (v %)</t>
  </si>
  <si>
    <t>Priemer za rok (v %)</t>
  </si>
  <si>
    <t>Zmena 2021/2020 (v p. b.)</t>
  </si>
  <si>
    <t>§ 54 NP Prvá pomoc</t>
  </si>
  <si>
    <t>§ 54 NP Podpora udržania zamestnanosti v MŠ</t>
  </si>
  <si>
    <t>§ 54 NP Podpora udržania zamestnanosti v ZUŠ</t>
  </si>
  <si>
    <t>§ 54 Mimoriadna finančná podpora pre sociálne služby</t>
  </si>
  <si>
    <t>§ 54 NP Pracuj, zmeň svoj život</t>
  </si>
  <si>
    <t>Zdroj: Národné centrum zdravotníckych informácií, 2021</t>
  </si>
  <si>
    <t>Zdroj: ŠÚ SR; metodika ESA 2010; stále ceny vypočítané reťazením objemov k referenčnému roku 2015 , údaje sú revidované na základe revidovaných ročných údajov za roky 2010-2020 a predbežných údajov za rok 2021</t>
  </si>
  <si>
    <t>Tabuľka 1.1 Prírastky obyvateľstva SR v rokoch 2020 a 2021</t>
  </si>
  <si>
    <t>73 461</t>
  </si>
  <si>
    <t>Zdroj: ŠÚ SR, My v číslach, pohyb obyvateľstva 2021</t>
  </si>
  <si>
    <t>Graf 1.2 Veková štruktúra obyvateľstva SR, 2012 a 2021</t>
  </si>
  <si>
    <t>muži 2012</t>
  </si>
  <si>
    <t>ženy 2012</t>
  </si>
  <si>
    <t>muži 2021</t>
  </si>
  <si>
    <t>ženy 2021</t>
  </si>
  <si>
    <t>2021 mm</t>
  </si>
  <si>
    <t>2012 mm</t>
  </si>
  <si>
    <t>2560,6*</t>
  </si>
  <si>
    <t>98,6*</t>
  </si>
  <si>
    <t>74,6*</t>
  </si>
  <si>
    <t>187,6*</t>
  </si>
  <si>
    <t>104,7*</t>
  </si>
  <si>
    <t>6,8*</t>
  </si>
  <si>
    <t>Zdroj: ŠÚ SR Štatistická správa o základných vývojových tendenciách v hospodárstve SR vo 4.štvrťroku 2021</t>
  </si>
  <si>
    <t>*Zásadná zmena v metodike VZPS od roku 2021</t>
  </si>
  <si>
    <r>
      <rPr>
        <i/>
        <vertAlign val="superscript"/>
        <sz val="11"/>
        <rFont val="Arial Narrow"/>
        <family val="2"/>
        <charset val="238"/>
      </rPr>
      <t xml:space="preserve">1) </t>
    </r>
    <r>
      <rPr>
        <i/>
        <sz val="11"/>
        <rFont val="Arial Narrow"/>
        <family val="2"/>
        <charset val="238"/>
      </rPr>
      <t>metodika ESA 2010, údaje sú revidované na základe revidovaných ročných údajov za roky 2015-2020, údaje od roku 2021 sú spresnenými štvrťročnými odhadmi</t>
    </r>
  </si>
  <si>
    <r>
      <rPr>
        <i/>
        <vertAlign val="superscript"/>
        <sz val="11"/>
        <rFont val="Arial Narrow"/>
        <family val="2"/>
        <charset val="238"/>
      </rPr>
      <t xml:space="preserve">4) </t>
    </r>
    <r>
      <rPr>
        <i/>
        <sz val="11"/>
        <rFont val="Arial Narrow"/>
        <family val="2"/>
        <charset val="238"/>
      </rPr>
      <t>VZPS – výberové zisťovanie pracovných síl; v priemere za obdobie. Zásadná medzinárodná úprava metodiky pre Výberové zisťovanie pracovných síl od roku 2021 spôsobila, že údaje od roku 2021 nie sú kompatibilné s údajmi za predchádzajúce obdobia. Aby bolo možné aspoň sčasti sledovať reálny vývoj trhu práce, ŠÚ SR nahradil chýbajúce čísla hlavných ukazovateľov odhadmi – porovnateľnými medziročnými indexmi. Komplexnú úpravu iných starších údajov podľa nových metodických pravidiel nie je možné vykonať, údaje za rok 2021 nie je možné porovnávať s predchádzajúcimi rokmi v tabuľke. Celoeurópska zmena metodiky VZPS bola realizovaná na základe nariadenia Európskeho parlamentu a Rady (EÚ) 2019/1700, ktorým sa zavádza spoločný rámec pre európske štatistiky o osobách a domácnostiach na základe individuálnych údajov zbieraných zo vzoriek (tzv. IESS) a z nadväzujúcich nariadení. Podľa novej metodiky sa o. i. zaviedla horná hranica u pracujúcich na 89 rokov (dolná zostala na úrovni 15 rokov), súčasne osoby na platených aktivačných prácach už nepatria do skupiny pracujúcich, ale medzi pracujúcimi sú p novom zahrnuté aj osoby na rodičovskej dovolenke.</t>
    </r>
  </si>
  <si>
    <t>Zdroj: ŠÚ SR - Štatistická správa o základných vývojových tendenciách v hospodárstve SR vo 4. štvrťroku 2021</t>
  </si>
  <si>
    <t>začatých v roku 2021</t>
  </si>
  <si>
    <t>rozostavaných k 31.12.2021</t>
  </si>
  <si>
    <t>dokončených v roku 2021</t>
  </si>
  <si>
    <t>spolu v roku 2021</t>
  </si>
  <si>
    <t>z toho asanáciou v roku 2021</t>
  </si>
  <si>
    <t>Počet trvale bývajúcich obyvateľov k 31. 12. 2021</t>
  </si>
  <si>
    <t>Zdroj: ŠÚ SR, DATAcube</t>
  </si>
  <si>
    <t>Graf 1 Priemerný vek obyvateľstva v roku 2021 v jednotlivých okresoch SR</t>
  </si>
  <si>
    <t xml:space="preserve"> Pošta a spoje</t>
  </si>
  <si>
    <t>1. Q. 2021</t>
  </si>
  <si>
    <t>2. Q. 2021</t>
  </si>
  <si>
    <t>3. Q. 2021</t>
  </si>
  <si>
    <t>4. Q. 2021</t>
  </si>
  <si>
    <t>Zoznam tabuliek a grafov použitých v Správe o sociálnej situácii obyvateľstva Slovenskej republiky za rok 2021 v 1. a 2. kapitole a ich prílohách</t>
  </si>
  <si>
    <t>Prírastky/úbytky počtu ekonomicky aktívnych a neaktívnych v roku 2020 podľa krajov</t>
  </si>
  <si>
    <t>Priemerný vek obyvateľstva v roku 2021 v jednotlivých okresoch SR</t>
  </si>
  <si>
    <t>Pracujúci podľa veku v roku 2021 (priemer za rok)</t>
  </si>
  <si>
    <t>Pracujúci podľa vzdelania v roku 2021 (priemer za rok)</t>
  </si>
  <si>
    <t>Pracujúci podľa krajov v roku 2021 (priemer za rok)</t>
  </si>
  <si>
    <t>Vývoj zahraničnej pracovnej migrácie podľa krajov v roku 2021</t>
  </si>
  <si>
    <t>Počet voľných pracovných miest a miera voľných pracovných miest v roku 2021</t>
  </si>
  <si>
    <t>Voľné pracovné miesta v roku 2021 podľa krajov (priemer za rok)</t>
  </si>
  <si>
    <t>Priemerná miera evidovanej nezamestnanosti a priemerný počet UoZ v krajoch SR v roku 2021</t>
  </si>
  <si>
    <t>Podiel UoZ podľa stupňa vzdelania v krajoch SR v roku 2021</t>
  </si>
  <si>
    <t>Štruktúra uchádzačov o zamestnanie podľa veku v krajoch SR v roku 2021 (v %)</t>
  </si>
  <si>
    <t>Priemerný počet uchádzačov o zamestnanie podľa dĺžky evidencie v mesiacoch v roku 2021 podľa regiónov SR (v osobách)</t>
  </si>
  <si>
    <t>Podiel voľných pracovných miest v roku 2021 podľa požiadaviek na vzdelanie</t>
  </si>
  <si>
    <t>Priemerný počet znevýhodnených uchádzačov v roku 2021 podľa regiónov SR (v osobách)</t>
  </si>
  <si>
    <t>Nezamestnanosť podľa krajov v roku 2021 (priemer za rok)</t>
  </si>
  <si>
    <t>Nezamestnanosť podľa dĺžky trvania nezamestnanosti v roku 2021 (priemer za rok)</t>
  </si>
  <si>
    <t>Voľné pracovné miesta a miera voľných pracovných miest podľa ekonomických činností v SR spolu (priemer za rok 2021)</t>
  </si>
  <si>
    <t xml:space="preserve">Miera nezamestnanosti podľa veku a vzdelania v roku 2021 (priemer za rok v %) </t>
  </si>
  <si>
    <t>Miera evidovanej nezamestnanosti v jednotlivých okresoch SR (priemer za rok 2021)</t>
  </si>
  <si>
    <t>Vyhlásené vyzvania pre národné projekty  a dopytovo-orientované výzvy za rok 2021</t>
  </si>
  <si>
    <t>Počet registrovaných  sociálnych podnikov v najmenej rozvinutých okresoch v roku  2021</t>
  </si>
  <si>
    <t>Prírastky obyvateľstva SR v rokoch 2020 a 2021</t>
  </si>
  <si>
    <t>Počet zamestnávateľov evidovaných v Sociálnej poisťovni v rokoch 2020 a 2021</t>
  </si>
  <si>
    <t>Počet právnych vzťahov s pravidelným mesačným príjmom evidovaných v Sociálnej poisťovni v rokoch 2020 a 2021</t>
  </si>
  <si>
    <t>Počet dohôd o prácach vykonávaných mimo pracovného pomeru evidovaných v Sociálnej poisťovni v rokoch 2020 a 2021</t>
  </si>
  <si>
    <t>Počet samostatne zárobkovo činných osôb evidovaných v Sociálnej poisťovni v rokoch 2020 a 2021</t>
  </si>
  <si>
    <t>Vývoj počtu uchádzačov o zamestnanie v jednotlivých mesiacoch v rokoch 2020 a 2021</t>
  </si>
  <si>
    <t>Vývoj počtov nezamestnaných mužov a žien v jednotlivých mesiacoch v rokoch 2020 a 2021</t>
  </si>
  <si>
    <t>Vývoj počtu disponibilných uchádzačov o zamestnanie v jednotlivých mesiacoch v rokoch 2020 a 2021</t>
  </si>
  <si>
    <t>Porovnanie priemerných počtov uchádzačov o zamestnanie v rokoch 2020 a 2021</t>
  </si>
  <si>
    <t>Priemerná miera evidovanej nezamestnanosti a miera nezamestnanosti z celkového počtu UoZ v SR v rokoch 2020 a 2021</t>
  </si>
  <si>
    <t>Vývoj počtov UoZ dlhodobo nezamestnaných občanov v roku 2020 a 2021 a ich podiel na celkovom počte UoZ</t>
  </si>
  <si>
    <t>Mesačné náklady práce na zamestnanca v roku 2020 podľa krajov (v eurách)</t>
  </si>
  <si>
    <t xml:space="preserve">Mesačné náklady práce na zamestnanca v SR za rok 2020 podľa ekonomickej činnosti </t>
  </si>
  <si>
    <t>Veková štruktúra obyvateľstva SR, 2012 a 2021</t>
  </si>
  <si>
    <t>Bilancia obyvateľov SR vo veku 15 a viac rokov (priemer v roku 2021)</t>
  </si>
  <si>
    <t>Ekonomicky aktívne obyvateľstvo podľa vybraných vekových skupín v roku 2021</t>
  </si>
  <si>
    <t xml:space="preserve">Graf 2.2 </t>
  </si>
  <si>
    <t>Štruktúra ekonomicky aktívneho obyvateľstva v jednotlivých krajoch podľa vzdelania v roku 2021</t>
  </si>
  <si>
    <t>Štruktúra ekonomicky aktívnych obyvateľov, miera zamestnanosti a nezamestnanosti podľa krajov v roku 2021</t>
  </si>
  <si>
    <t>Tabuľka 2.4</t>
  </si>
  <si>
    <t>Tabuľka 2.5</t>
  </si>
  <si>
    <t>Graf 2.3</t>
  </si>
  <si>
    <t>Graf 2.4</t>
  </si>
  <si>
    <t>Graf 2.5</t>
  </si>
  <si>
    <t>Graf 2.6</t>
  </si>
  <si>
    <t>Miera zamestnanosti vo veku 20 – 64 rokov podľa krajov v roku 2021</t>
  </si>
  <si>
    <t>Graf 2.7</t>
  </si>
  <si>
    <t>Graf 2.8</t>
  </si>
  <si>
    <t>Graf 2.9</t>
  </si>
  <si>
    <t>Graf 2.10</t>
  </si>
  <si>
    <t>Graf 2.11</t>
  </si>
  <si>
    <t>Graf 2.12</t>
  </si>
  <si>
    <t>Graf 2.13</t>
  </si>
  <si>
    <t>Podiel voľných pracovných miest v roku 2021 podľa SK ISCO-08</t>
  </si>
  <si>
    <t>Graf 2.17</t>
  </si>
  <si>
    <t xml:space="preserve">Podiel priemerného počtu vybraných znevýhodnených skupín uchádzačov o zamestnanie na celkovom priemernom počte uchádzačov o zamestnanie (v %) </t>
  </si>
  <si>
    <t>Tabuľka 2.18</t>
  </si>
  <si>
    <t>Prehľad poskytnutej podpory v rámci NP Prvá pomoc (k 13.04.2022)</t>
  </si>
  <si>
    <t>Graf 2.18</t>
  </si>
  <si>
    <t>Priemerná nominálna mesačná mzda zamestnanca hospodárstva SR v eurách</t>
  </si>
  <si>
    <t>Priemerná mesačná nominálna mzda zamestnancov podľa krajov</t>
  </si>
  <si>
    <t>Priemerná mesačná nominálna mzda a jej rast podľa ekonomických činností</t>
  </si>
  <si>
    <t>Graf 2.20</t>
  </si>
  <si>
    <t>Prehľad realizácie NP Investičná pomoc pre sociálne podniky – nenávratná zložka podľa jednotlivých opatrení</t>
  </si>
  <si>
    <t>Prehľad predaných a preplatených Servisných poukážok za rok 2020 a 2021</t>
  </si>
  <si>
    <t>2.3.8 Investičná pomoc pre sociálne podniky</t>
  </si>
  <si>
    <t>Ekonomicky aktívne obyvateľstvo podľa veku, vzdelania a pohlavia v roku 2021 (priemer za rok v tis.)</t>
  </si>
  <si>
    <t xml:space="preserve">Miera zamestnanosti podľa veku a pohlavia v roku 2021
(priemer za rok v %)
</t>
  </si>
  <si>
    <t>Miera zamestnanosti podľa vzdelania a pohlavia v roku 2021 (priemer za rok v %)</t>
  </si>
  <si>
    <t>Odvetvová štruktúra zamestnanosti podľa SK NACE Rev. 2 v roku 2021</t>
  </si>
  <si>
    <t>Počet zariadení sociálnych podnikov podľa typu v roku 2021</t>
  </si>
  <si>
    <t>Tabuľka 2.19  Prehľad poskytnutej podpory v rámci NP Prvá pomoc (k 13.04.2022)</t>
  </si>
  <si>
    <t>Graf 2.19 Vývoj priemernej mesačnej mzdy od roku 2008 (v %)</t>
  </si>
  <si>
    <t>Graf 2.18 Priemerná nominálna mesačná mzda zamestnanca hospodárstva SR v eur</t>
  </si>
  <si>
    <t>Tabuľka 2.24 Mesačné náklady práce na zamestnanca v roku 2020 podľa krajov (v eurách)</t>
  </si>
  <si>
    <t>Tabuľka 2.25 Prehľad realizácie NP Investičná pomoc pre sociálne podniky - nenávratná zložka podľa jednotlivých opatrení</t>
  </si>
  <si>
    <t>Tabuľka 2.26 Prehľad predaných a preplatených Servisných poukážok za rok 2020 a 2021</t>
  </si>
  <si>
    <t>Graf 1 Miera evidovanej nezamestnanosti v jednotlivých okresoch SR (priemer za rok 2021)</t>
  </si>
  <si>
    <t>Číslo tabuľky/grafu v SoSS</t>
  </si>
  <si>
    <t>Názov tabuľky/grafu v SoSS</t>
  </si>
  <si>
    <t>Názov podkapitoly v SoSS</t>
  </si>
  <si>
    <t>Názov kapitoly v SoSS</t>
  </si>
  <si>
    <t>SoSS - Správa o sociálnej situácii obyvateľstva Slovenskej republiky za rok 2021</t>
  </si>
  <si>
    <t>Miera ekonomickej aktivity obyvateľov podľa veku a pohlavia v roku 2021 (priemer za rok v %)</t>
  </si>
  <si>
    <t>2.1.3 Voľné pracovné miesta</t>
  </si>
  <si>
    <t>2.1.4 Vývoj nezamestnanosti</t>
  </si>
  <si>
    <t>2.1.4.1 Nezamestnanosť podľa evidencie úradov práce, sociálnych vecí a rodiny</t>
  </si>
  <si>
    <t>2.1.4.2 Nezamestnanosť podľa výberového zisťovania pracovných síl ŠÚ SR</t>
  </si>
  <si>
    <t>2.1.5 Aktívne opatrenia trhu práce</t>
  </si>
  <si>
    <t>Stav uchádzačov o zamestnanie absolventov - škôl ku koncu roka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</si>
</sst>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0.0%"/>
    <numFmt numFmtId="167" formatCode="0.0"/>
    <numFmt numFmtId="168" formatCode="#,##0.0"/>
    <numFmt numFmtId="169" formatCode="_-* #,##0\ _€_-;\-* #,##0\ _€_-;_-* &quot;-&quot;??\ _€_-;_-@_-"/>
    <numFmt numFmtId="170" formatCode="#,##0.000"/>
    <numFmt numFmtId="171" formatCode="#0"/>
    <numFmt numFmtId="172" formatCode="[$-41B]General"/>
  </numFmts>
  <fonts count="79" x14ac:knownFonts="1">
    <font>
      <sz val="11"/>
      <color theme="1"/>
      <name val="Calibri"/>
      <family val="2"/>
      <charset val="238"/>
      <scheme val="minor"/>
    </font>
    <font>
      <sz val="11"/>
      <color theme="1"/>
      <name val="Calibri"/>
      <family val="2"/>
      <charset val="238"/>
      <scheme val="minor"/>
    </font>
    <font>
      <sz val="10"/>
      <name val="Arial"/>
      <family val="2"/>
    </font>
    <font>
      <sz val="10"/>
      <name val="Arial"/>
      <family val="2"/>
      <charset val="238"/>
    </font>
    <font>
      <b/>
      <sz val="11"/>
      <color rgb="FF00B050"/>
      <name val="Arial Narrow"/>
      <family val="2"/>
      <charset val="238"/>
    </font>
    <font>
      <sz val="11"/>
      <color theme="1"/>
      <name val="Arial Narrow"/>
      <family val="2"/>
      <charset val="238"/>
    </font>
    <font>
      <u/>
      <sz val="11"/>
      <color theme="10"/>
      <name val="Arial Narrow"/>
      <family val="2"/>
      <charset val="238"/>
    </font>
    <font>
      <b/>
      <sz val="11"/>
      <color rgb="FF000000"/>
      <name val="Arial Narrow"/>
      <family val="2"/>
      <charset val="238"/>
    </font>
    <font>
      <i/>
      <sz val="11"/>
      <color theme="1"/>
      <name val="Arial Narrow"/>
      <family val="2"/>
      <charset val="238"/>
    </font>
    <font>
      <sz val="11"/>
      <name val="Arial Narrow"/>
      <family val="2"/>
      <charset val="238"/>
    </font>
    <font>
      <b/>
      <sz val="11"/>
      <color theme="1"/>
      <name val="Arial Narrow"/>
      <family val="2"/>
      <charset val="238"/>
    </font>
    <font>
      <b/>
      <sz val="10"/>
      <color rgb="FFFFFFFF"/>
      <name val="Arial Narrow"/>
      <family val="2"/>
      <charset val="238"/>
    </font>
    <font>
      <sz val="11"/>
      <color rgb="FF000000"/>
      <name val="Arial Narrow"/>
      <family val="2"/>
      <charset val="238"/>
    </font>
    <font>
      <sz val="11"/>
      <color rgb="FF00B050"/>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b/>
      <sz val="11"/>
      <name val="Arial Narrow"/>
      <family val="2"/>
      <charset val="238"/>
    </font>
    <font>
      <b/>
      <sz val="11"/>
      <color rgb="FFFFFFFF"/>
      <name val="Arial Narrow"/>
      <family val="2"/>
      <charset val="238"/>
    </font>
    <font>
      <b/>
      <sz val="10"/>
      <name val="Arial Narrow"/>
      <family val="2"/>
      <charset val="238"/>
    </font>
    <font>
      <sz val="10"/>
      <name val="Arial Narrow"/>
      <family val="2"/>
      <charset val="238"/>
    </font>
    <font>
      <vertAlign val="superscript"/>
      <sz val="11"/>
      <color rgb="FF000000"/>
      <name val="Arial Narrow"/>
      <family val="2"/>
      <charset val="238"/>
    </font>
    <font>
      <sz val="10"/>
      <color theme="1"/>
      <name val="Arial Narrow"/>
      <family val="2"/>
      <charset val="238"/>
    </font>
    <font>
      <i/>
      <sz val="10"/>
      <color theme="1"/>
      <name val="Arial Narrow"/>
      <family val="2"/>
      <charset val="238"/>
    </font>
    <font>
      <b/>
      <sz val="10"/>
      <color theme="1"/>
      <name val="Arial Narrow"/>
      <family val="2"/>
      <charset val="238"/>
    </font>
    <font>
      <b/>
      <sz val="10"/>
      <color rgb="FF000000"/>
      <name val="Arial Narrow"/>
      <family val="2"/>
      <charset val="238"/>
    </font>
    <font>
      <sz val="10"/>
      <color rgb="FF000000"/>
      <name val="Arial Narrow"/>
      <family val="2"/>
      <charset val="238"/>
    </font>
    <font>
      <b/>
      <sz val="10"/>
      <color theme="0"/>
      <name val="Arial Narrow"/>
      <family val="2"/>
      <charset val="238"/>
    </font>
    <font>
      <i/>
      <sz val="10"/>
      <name val="Arial Narrow"/>
      <family val="2"/>
      <charset val="238"/>
    </font>
    <font>
      <sz val="12"/>
      <color theme="1"/>
      <name val="Arial Narrow"/>
      <family val="2"/>
      <charset val="238"/>
    </font>
    <font>
      <b/>
      <sz val="12"/>
      <color theme="1"/>
      <name val="Arial Narrow"/>
      <family val="2"/>
      <charset val="238"/>
    </font>
    <font>
      <b/>
      <sz val="12"/>
      <name val="Arial Narrow"/>
      <family val="2"/>
      <charset val="238"/>
    </font>
    <font>
      <sz val="12"/>
      <name val="Arial Narrow"/>
      <family val="2"/>
      <charset val="238"/>
    </font>
    <font>
      <i/>
      <sz val="12"/>
      <color theme="1"/>
      <name val="Arial Narrow"/>
      <family val="2"/>
      <charset val="238"/>
    </font>
    <font>
      <sz val="12"/>
      <color rgb="FF000000"/>
      <name val="Arial Narrow"/>
      <family val="2"/>
      <charset val="238"/>
    </font>
    <font>
      <i/>
      <sz val="12"/>
      <color rgb="FF000000"/>
      <name val="Arial Narrow"/>
      <family val="2"/>
      <charset val="238"/>
    </font>
    <font>
      <i/>
      <sz val="10"/>
      <color rgb="FF000000"/>
      <name val="Arial Narrow"/>
      <family val="2"/>
      <charset val="238"/>
    </font>
    <font>
      <b/>
      <sz val="11"/>
      <color rgb="FFFF3399"/>
      <name val="Arial Narrow"/>
      <family val="2"/>
      <charset val="238"/>
    </font>
    <font>
      <b/>
      <sz val="12"/>
      <color rgb="FFFFFFFF"/>
      <name val="Arial Narrow"/>
      <family val="2"/>
      <charset val="238"/>
    </font>
    <font>
      <vertAlign val="superscript"/>
      <sz val="11"/>
      <color theme="1"/>
      <name val="Arial Narrow"/>
      <family val="2"/>
      <charset val="238"/>
    </font>
    <font>
      <i/>
      <vertAlign val="superscript"/>
      <sz val="11"/>
      <color rgb="FF000000"/>
      <name val="Arial Narrow"/>
      <family val="2"/>
      <charset val="238"/>
    </font>
    <font>
      <i/>
      <sz val="11"/>
      <color rgb="FF000000"/>
      <name val="Symbol"/>
      <family val="1"/>
      <charset val="2"/>
    </font>
    <font>
      <b/>
      <sz val="11"/>
      <color rgb="FF333300"/>
      <name val="Arial Narrow"/>
      <family val="2"/>
      <charset val="238"/>
    </font>
    <font>
      <sz val="11"/>
      <color rgb="FF333300"/>
      <name val="Arial Narrow"/>
      <family val="2"/>
      <charset val="238"/>
    </font>
    <font>
      <sz val="11"/>
      <color rgb="FF253C73"/>
      <name val="Arial Narrow"/>
      <family val="2"/>
      <charset val="238"/>
    </font>
    <font>
      <sz val="10"/>
      <color rgb="FF333300"/>
      <name val="Arial Narrow"/>
      <family val="2"/>
      <charset val="238"/>
    </font>
    <font>
      <b/>
      <sz val="12"/>
      <color rgb="FF000000"/>
      <name val="Arial Narrow"/>
      <family val="2"/>
      <charset val="238"/>
    </font>
    <font>
      <b/>
      <i/>
      <sz val="11"/>
      <color theme="1"/>
      <name val="Arial Narrow"/>
      <family val="2"/>
      <charset val="238"/>
    </font>
    <font>
      <b/>
      <sz val="11"/>
      <color theme="0"/>
      <name val="Arial Narrow"/>
      <family val="2"/>
      <charset val="238"/>
    </font>
    <font>
      <b/>
      <u/>
      <sz val="11"/>
      <color rgb="FFB7194A"/>
      <name val="Arial Narrow"/>
      <family val="2"/>
      <charset val="238"/>
    </font>
    <font>
      <u/>
      <sz val="11"/>
      <color rgb="FFE85E89"/>
      <name val="Arial Narrow"/>
      <family val="2"/>
      <charset val="238"/>
    </font>
    <font>
      <sz val="11"/>
      <color theme="1" tint="0.499984740745262"/>
      <name val="Arial Narrow"/>
      <family val="2"/>
      <charset val="238"/>
    </font>
    <font>
      <b/>
      <sz val="11"/>
      <color theme="1"/>
      <name val="Calibri"/>
      <family val="2"/>
      <charset val="238"/>
      <scheme val="minor"/>
    </font>
    <font>
      <sz val="11"/>
      <color rgb="FFA7118A"/>
      <name val="Arial Narrow"/>
      <family val="2"/>
      <charset val="238"/>
    </font>
    <font>
      <sz val="11"/>
      <color rgb="FFFF0000"/>
      <name val="Arial Narrow"/>
      <family val="2"/>
      <charset val="238"/>
    </font>
    <font>
      <strike/>
      <sz val="11"/>
      <color rgb="FFFF0000"/>
      <name val="Arial Narrow"/>
      <family val="2"/>
      <charset val="238"/>
    </font>
    <font>
      <sz val="10"/>
      <name val="Arial CE"/>
    </font>
    <font>
      <i/>
      <sz val="11"/>
      <color rgb="FFFF0000"/>
      <name val="Arial Narrow"/>
      <family val="2"/>
      <charset val="238"/>
    </font>
    <font>
      <b/>
      <sz val="14"/>
      <name val="Arial Narrow"/>
      <family val="2"/>
      <charset val="238"/>
    </font>
    <font>
      <b/>
      <sz val="14"/>
      <color rgb="FFA7118A"/>
      <name val="Arial Narrow"/>
      <family val="2"/>
      <charset val="238"/>
    </font>
    <font>
      <b/>
      <sz val="14"/>
      <color theme="1"/>
      <name val="Arial Narrow"/>
      <family val="2"/>
      <charset val="238"/>
    </font>
    <font>
      <b/>
      <vertAlign val="superscript"/>
      <sz val="11"/>
      <color rgb="FFFFFFFF"/>
      <name val="Arial Narrow"/>
      <family val="2"/>
      <charset val="238"/>
    </font>
    <font>
      <sz val="11"/>
      <color rgb="FF0070C0"/>
      <name val="Arial Narrow"/>
      <family val="2"/>
      <charset val="238"/>
    </font>
    <font>
      <sz val="10"/>
      <color rgb="FF0070C0"/>
      <name val="Arial Narrow"/>
      <family val="2"/>
      <charset val="238"/>
    </font>
    <font>
      <b/>
      <sz val="11"/>
      <color theme="1"/>
      <name val="Arial Narrow"/>
      <family val="2"/>
    </font>
    <font>
      <sz val="11"/>
      <color theme="1"/>
      <name val="Arial Narrow"/>
      <family val="2"/>
    </font>
    <font>
      <sz val="8"/>
      <color indexed="8"/>
      <name val="Arial"/>
      <family val="2"/>
      <charset val="238"/>
    </font>
    <font>
      <sz val="12"/>
      <name val="Times New Roman"/>
      <family val="1"/>
      <charset val="238"/>
    </font>
    <font>
      <sz val="9"/>
      <name val="Arial Narrow"/>
      <family val="2"/>
      <charset val="238"/>
    </font>
    <font>
      <b/>
      <sz val="9"/>
      <name val="Arial Narrow"/>
      <family val="2"/>
      <charset val="238"/>
    </font>
    <font>
      <sz val="11"/>
      <color rgb="FF002060"/>
      <name val="Arial Narrow"/>
      <family val="2"/>
      <charset val="238"/>
    </font>
    <font>
      <i/>
      <vertAlign val="superscript"/>
      <sz val="11"/>
      <name val="Arial Narrow"/>
      <family val="2"/>
      <charset val="238"/>
    </font>
    <font>
      <sz val="10"/>
      <color rgb="FFFFFFFF"/>
      <name val="Arial Narrow"/>
      <family val="2"/>
      <charset val="238"/>
    </font>
    <font>
      <strike/>
      <sz val="11"/>
      <name val="Arial Narrow"/>
      <family val="2"/>
      <charset val="238"/>
    </font>
    <font>
      <b/>
      <sz val="10"/>
      <color theme="1"/>
      <name val="Arial Narrow"/>
      <family val="2"/>
    </font>
    <font>
      <sz val="10"/>
      <color theme="1"/>
      <name val="Arial Narrow"/>
      <family val="2"/>
    </font>
    <font>
      <sz val="11"/>
      <color rgb="FF000000"/>
      <name val="Calibri"/>
      <family val="2"/>
    </font>
    <font>
      <b/>
      <sz val="11"/>
      <color rgb="FFFFFFFF"/>
      <name val="Arial Narrow"/>
      <family val="2"/>
    </font>
    <font>
      <sz val="11"/>
      <color rgb="FF000000"/>
      <name val="Arial Narrow"/>
      <family val="2"/>
    </font>
  </fonts>
  <fills count="5">
    <fill>
      <patternFill patternType="none"/>
    </fill>
    <fill>
      <patternFill patternType="gray125"/>
    </fill>
    <fill>
      <patternFill patternType="solid">
        <fgColor theme="0"/>
        <bgColor indexed="64"/>
      </patternFill>
    </fill>
    <fill>
      <patternFill patternType="solid">
        <fgColor rgb="FFB7194A"/>
        <bgColor indexed="64"/>
      </patternFill>
    </fill>
    <fill>
      <patternFill patternType="solid">
        <fgColor rgb="FFB7194A"/>
        <bgColor rgb="FFB7194A"/>
      </patternFill>
    </fill>
  </fills>
  <borders count="65">
    <border>
      <left/>
      <right/>
      <top/>
      <bottom/>
      <diagonal/>
    </border>
    <border>
      <left style="medium">
        <color rgb="FFBF0000"/>
      </left>
      <right style="medium">
        <color rgb="FFBF0000"/>
      </right>
      <top style="medium">
        <color rgb="FFBF0000"/>
      </top>
      <bottom style="medium">
        <color rgb="FFBF0000"/>
      </bottom>
      <diagonal/>
    </border>
    <border>
      <left/>
      <right style="medium">
        <color rgb="FFBF0000"/>
      </right>
      <top style="medium">
        <color rgb="FFBF0000"/>
      </top>
      <bottom style="medium">
        <color rgb="FFBF0000"/>
      </bottom>
      <diagonal/>
    </border>
    <border>
      <left style="medium">
        <color rgb="FFBF0000"/>
      </left>
      <right style="medium">
        <color rgb="FFBF0000"/>
      </right>
      <top/>
      <bottom style="medium">
        <color rgb="FFBF0000"/>
      </bottom>
      <diagonal/>
    </border>
    <border>
      <left/>
      <right style="medium">
        <color rgb="FFBF0000"/>
      </right>
      <top/>
      <bottom style="medium">
        <color rgb="FFBF0000"/>
      </bottom>
      <diagonal/>
    </border>
    <border>
      <left style="medium">
        <color rgb="FFBF0000"/>
      </left>
      <right/>
      <top/>
      <bottom style="medium">
        <color rgb="FFBF0000"/>
      </bottom>
      <diagonal/>
    </border>
    <border>
      <left/>
      <right/>
      <top/>
      <bottom style="medium">
        <color rgb="FFBF0000"/>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rgb="FFBF0000"/>
      </top>
      <bottom style="medium">
        <color rgb="FFBF0000"/>
      </bottom>
      <diagonal/>
    </border>
    <border>
      <left style="medium">
        <color rgb="FFBF0000"/>
      </left>
      <right/>
      <top style="medium">
        <color rgb="FFBF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B7194A"/>
      </left>
      <right style="medium">
        <color rgb="FFB7194A"/>
      </right>
      <top style="medium">
        <color rgb="FFB7194A"/>
      </top>
      <bottom style="medium">
        <color rgb="FFB7194A"/>
      </bottom>
      <diagonal/>
    </border>
    <border>
      <left/>
      <right style="medium">
        <color rgb="FFB7194A"/>
      </right>
      <top style="medium">
        <color rgb="FFB7194A"/>
      </top>
      <bottom style="medium">
        <color rgb="FFB7194A"/>
      </bottom>
      <diagonal/>
    </border>
    <border>
      <left style="medium">
        <color rgb="FFB7194A"/>
      </left>
      <right style="medium">
        <color rgb="FFB7194A"/>
      </right>
      <top/>
      <bottom style="medium">
        <color rgb="FFB7194A"/>
      </bottom>
      <diagonal/>
    </border>
    <border>
      <left/>
      <right style="medium">
        <color rgb="FFB7194A"/>
      </right>
      <top/>
      <bottom style="medium">
        <color rgb="FFB7194A"/>
      </bottom>
      <diagonal/>
    </border>
    <border>
      <left style="medium">
        <color rgb="FFB7194A"/>
      </left>
      <right style="medium">
        <color rgb="FFB7194A"/>
      </right>
      <top style="medium">
        <color rgb="FFB7194A"/>
      </top>
      <bottom/>
      <diagonal/>
    </border>
    <border>
      <left style="medium">
        <color rgb="FFB7194A"/>
      </left>
      <right/>
      <top style="medium">
        <color rgb="FFB7194A"/>
      </top>
      <bottom/>
      <diagonal/>
    </border>
    <border>
      <left/>
      <right/>
      <top style="medium">
        <color rgb="FFB7194A"/>
      </top>
      <bottom/>
      <diagonal/>
    </border>
    <border>
      <left/>
      <right style="medium">
        <color rgb="FFB7194A"/>
      </right>
      <top/>
      <bottom/>
      <diagonal/>
    </border>
    <border>
      <left/>
      <right/>
      <top/>
      <bottom style="medium">
        <color rgb="FFB7194A"/>
      </bottom>
      <diagonal/>
    </border>
    <border>
      <left style="medium">
        <color rgb="FFB7194A"/>
      </left>
      <right style="medium">
        <color rgb="FFB7194A"/>
      </right>
      <top/>
      <bottom/>
      <diagonal/>
    </border>
    <border>
      <left style="medium">
        <color rgb="FFB7194A"/>
      </left>
      <right/>
      <top/>
      <bottom/>
      <diagonal/>
    </border>
    <border>
      <left style="medium">
        <color rgb="FFB7194A"/>
      </left>
      <right/>
      <top/>
      <bottom style="medium">
        <color rgb="FFB7194A"/>
      </bottom>
      <diagonal/>
    </border>
    <border>
      <left style="medium">
        <color rgb="FFB7194A"/>
      </left>
      <right/>
      <top style="medium">
        <color rgb="FFB7194A"/>
      </top>
      <bottom style="thin">
        <color theme="0"/>
      </bottom>
      <diagonal/>
    </border>
    <border>
      <left/>
      <right/>
      <top style="medium">
        <color rgb="FFB7194A"/>
      </top>
      <bottom style="thin">
        <color theme="0"/>
      </bottom>
      <diagonal/>
    </border>
    <border>
      <left/>
      <right style="medium">
        <color rgb="FFB7194A"/>
      </right>
      <top style="medium">
        <color rgb="FFB7194A"/>
      </top>
      <bottom style="thin">
        <color theme="0"/>
      </bottom>
      <diagonal/>
    </border>
    <border>
      <left style="thin">
        <color theme="0"/>
      </left>
      <right style="thin">
        <color theme="0"/>
      </right>
      <top style="thin">
        <color theme="0"/>
      </top>
      <bottom/>
      <diagonal/>
    </border>
    <border>
      <left style="thin">
        <color theme="0"/>
      </left>
      <right style="thin">
        <color theme="0"/>
      </right>
      <top style="medium">
        <color rgb="FFB7194A"/>
      </top>
      <bottom style="thin">
        <color theme="0"/>
      </bottom>
      <diagonal/>
    </border>
    <border>
      <left style="thin">
        <color theme="0"/>
      </left>
      <right style="medium">
        <color rgb="FFB7194A"/>
      </right>
      <top style="medium">
        <color rgb="FFB7194A"/>
      </top>
      <bottom style="thin">
        <color theme="0"/>
      </bottom>
      <diagonal/>
    </border>
    <border>
      <left style="thin">
        <color theme="0"/>
      </left>
      <right style="medium">
        <color rgb="FFB7194A"/>
      </right>
      <top style="thin">
        <color theme="0"/>
      </top>
      <bottom/>
      <diagonal/>
    </border>
    <border>
      <left style="medium">
        <color rgb="FFFFFFFF"/>
      </left>
      <right style="medium">
        <color rgb="FFB7194A"/>
      </right>
      <top/>
      <bottom style="medium">
        <color rgb="FFB7194A"/>
      </bottom>
      <diagonal/>
    </border>
    <border>
      <left style="medium">
        <color rgb="FFB7194A"/>
      </left>
      <right style="thin">
        <color theme="0"/>
      </right>
      <top/>
      <bottom style="medium">
        <color rgb="FFB7194A"/>
      </bottom>
      <diagonal/>
    </border>
    <border>
      <left style="thin">
        <color rgb="FFB7194A"/>
      </left>
      <right style="thin">
        <color rgb="FFB7194A"/>
      </right>
      <top style="thin">
        <color rgb="FFB7194A"/>
      </top>
      <bottom style="thin">
        <color rgb="FFB7194A"/>
      </bottom>
      <diagonal/>
    </border>
    <border>
      <left/>
      <right/>
      <top style="thin">
        <color rgb="FFB7194A"/>
      </top>
      <bottom style="thin">
        <color rgb="FFB7194A"/>
      </bottom>
      <diagonal/>
    </border>
    <border>
      <left style="thin">
        <color rgb="FFB7194A"/>
      </left>
      <right/>
      <top style="thin">
        <color rgb="FFB7194A"/>
      </top>
      <bottom style="thin">
        <color rgb="FFB7194A"/>
      </bottom>
      <diagonal/>
    </border>
    <border>
      <left/>
      <right style="thin">
        <color rgb="FFB7194A"/>
      </right>
      <top style="thin">
        <color rgb="FFB7194A"/>
      </top>
      <bottom style="thin">
        <color rgb="FFB7194A"/>
      </bottom>
      <diagonal/>
    </border>
    <border>
      <left/>
      <right style="medium">
        <color rgb="FFB7194A"/>
      </right>
      <top style="medium">
        <color rgb="FFB7194A"/>
      </top>
      <bottom/>
      <diagonal/>
    </border>
    <border>
      <left style="medium">
        <color rgb="FFB7194A"/>
      </left>
      <right/>
      <top style="medium">
        <color rgb="FFB7194A"/>
      </top>
      <bottom style="medium">
        <color rgb="FFB7194A"/>
      </bottom>
      <diagonal/>
    </border>
    <border>
      <left/>
      <right/>
      <top style="medium">
        <color rgb="FFB7194A"/>
      </top>
      <bottom style="medium">
        <color rgb="FFB7194A"/>
      </bottom>
      <diagonal/>
    </border>
    <border>
      <left style="medium">
        <color rgb="FFB7194A"/>
      </left>
      <right style="medium">
        <color rgb="FFB7194A"/>
      </right>
      <top style="medium">
        <color rgb="FFB7194A"/>
      </top>
      <bottom style="medium">
        <color theme="0"/>
      </bottom>
      <diagonal/>
    </border>
    <border>
      <left/>
      <right style="thin">
        <color theme="0"/>
      </right>
      <top style="medium">
        <color rgb="FFB7194A"/>
      </top>
      <bottom/>
      <diagonal/>
    </border>
    <border>
      <left style="medium">
        <color rgb="FFB7194A"/>
      </left>
      <right/>
      <top/>
      <bottom style="thin">
        <color rgb="FFB7194A"/>
      </bottom>
      <diagonal/>
    </border>
    <border>
      <left/>
      <right style="thin">
        <color theme="0"/>
      </right>
      <top/>
      <bottom style="thin">
        <color rgb="FFB7194A"/>
      </bottom>
      <diagonal/>
    </border>
    <border>
      <left style="thin">
        <color rgb="FFC00000"/>
      </left>
      <right style="thin">
        <color rgb="FFC00000"/>
      </right>
      <top style="thin">
        <color rgb="FFC00000"/>
      </top>
      <bottom style="thin">
        <color rgb="FFC00000"/>
      </bottom>
      <diagonal/>
    </border>
    <border>
      <left style="medium">
        <color rgb="FFB7194A"/>
      </left>
      <right style="thin">
        <color rgb="FFB7194A"/>
      </right>
      <top style="medium">
        <color rgb="FFB7194A"/>
      </top>
      <bottom style="thin">
        <color rgb="FFB7194A"/>
      </bottom>
      <diagonal/>
    </border>
    <border>
      <left style="thin">
        <color rgb="FFB7194A"/>
      </left>
      <right style="thin">
        <color rgb="FFB7194A"/>
      </right>
      <top style="medium">
        <color rgb="FFB7194A"/>
      </top>
      <bottom style="thin">
        <color rgb="FFB7194A"/>
      </bottom>
      <diagonal/>
    </border>
    <border>
      <left style="thin">
        <color rgb="FFB7194A"/>
      </left>
      <right style="medium">
        <color rgb="FFB7194A"/>
      </right>
      <top style="medium">
        <color rgb="FFB7194A"/>
      </top>
      <bottom style="thin">
        <color rgb="FFB7194A"/>
      </bottom>
      <diagonal/>
    </border>
    <border>
      <left style="medium">
        <color rgb="FFB7194A"/>
      </left>
      <right style="thin">
        <color rgb="FFB7194A"/>
      </right>
      <top style="thin">
        <color rgb="FFB7194A"/>
      </top>
      <bottom style="thin">
        <color rgb="FFB7194A"/>
      </bottom>
      <diagonal/>
    </border>
    <border>
      <left style="thin">
        <color rgb="FFB7194A"/>
      </left>
      <right style="medium">
        <color rgb="FFB7194A"/>
      </right>
      <top style="thin">
        <color rgb="FFB7194A"/>
      </top>
      <bottom style="thin">
        <color rgb="FFB7194A"/>
      </bottom>
      <diagonal/>
    </border>
    <border>
      <left style="medium">
        <color rgb="FFB7194A"/>
      </left>
      <right style="thin">
        <color rgb="FFB7194A"/>
      </right>
      <top style="thin">
        <color rgb="FFB7194A"/>
      </top>
      <bottom style="medium">
        <color rgb="FFB7194A"/>
      </bottom>
      <diagonal/>
    </border>
    <border>
      <left style="thin">
        <color rgb="FFB7194A"/>
      </left>
      <right style="thin">
        <color rgb="FFB7194A"/>
      </right>
      <top style="thin">
        <color rgb="FFB7194A"/>
      </top>
      <bottom style="medium">
        <color rgb="FFB7194A"/>
      </bottom>
      <diagonal/>
    </border>
    <border>
      <left style="thin">
        <color rgb="FFB7194A"/>
      </left>
      <right style="medium">
        <color rgb="FFB7194A"/>
      </right>
      <top style="thin">
        <color rgb="FFB7194A"/>
      </top>
      <bottom style="medium">
        <color rgb="FFB7194A"/>
      </bottom>
      <diagonal/>
    </border>
  </borders>
  <cellStyleXfs count="25">
    <xf numFmtId="0" fontId="0" fillId="0" borderId="0"/>
    <xf numFmtId="9" fontId="1" fillId="0" borderId="0" applyFont="0" applyFill="0" applyBorder="0" applyAlignment="0" applyProtection="0"/>
    <xf numFmtId="0" fontId="2" fillId="0" borderId="0"/>
    <xf numFmtId="0" fontId="49" fillId="0" borderId="0" applyNumberFormat="0" applyFill="0" applyBorder="0" applyAlignment="0" applyProtection="0"/>
    <xf numFmtId="0" fontId="2" fillId="0" borderId="0"/>
    <xf numFmtId="9" fontId="2" fillId="0" borderId="0" applyFont="0" applyFill="0" applyBorder="0" applyAlignment="0" applyProtection="0"/>
    <xf numFmtId="0" fontId="3" fillId="0" borderId="0"/>
    <xf numFmtId="0" fontId="3" fillId="0" borderId="0"/>
    <xf numFmtId="0" fontId="3"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0" fontId="11" fillId="3" borderId="24" applyFont="0" applyFill="0" applyBorder="0" applyAlignment="0">
      <alignment horizontal="center" vertical="center" wrapText="1"/>
    </xf>
    <xf numFmtId="0" fontId="50" fillId="0" borderId="0" applyNumberFormat="0" applyFill="0" applyBorder="0" applyAlignment="0" applyProtection="0"/>
    <xf numFmtId="0" fontId="2" fillId="0" borderId="0"/>
    <xf numFmtId="0" fontId="1" fillId="0" borderId="0"/>
    <xf numFmtId="9" fontId="1" fillId="0" borderId="0" applyFont="0" applyFill="0" applyBorder="0" applyAlignment="0" applyProtection="0"/>
    <xf numFmtId="0" fontId="2" fillId="0" borderId="0"/>
    <xf numFmtId="0" fontId="56" fillId="0" borderId="0"/>
    <xf numFmtId="0" fontId="56" fillId="0" borderId="0"/>
    <xf numFmtId="0" fontId="3" fillId="0" borderId="0"/>
    <xf numFmtId="172" fontId="76" fillId="0" borderId="0"/>
  </cellStyleXfs>
  <cellXfs count="772">
    <xf numFmtId="0" fontId="0" fillId="0" borderId="0" xfId="0"/>
    <xf numFmtId="0" fontId="5" fillId="0" borderId="0" xfId="0" applyFont="1"/>
    <xf numFmtId="0" fontId="7" fillId="0" borderId="0" xfId="0" applyFont="1" applyAlignment="1">
      <alignment horizontal="left" vertical="center"/>
    </xf>
    <xf numFmtId="0" fontId="8" fillId="0" borderId="0" xfId="0" applyFont="1"/>
    <xf numFmtId="0" fontId="5" fillId="0" borderId="8" xfId="0" applyFont="1" applyBorder="1"/>
    <xf numFmtId="0" fontId="5" fillId="0" borderId="27" xfId="0" applyFont="1" applyBorder="1" applyAlignment="1">
      <alignment vertical="center"/>
    </xf>
    <xf numFmtId="0" fontId="5" fillId="0" borderId="26" xfId="0" applyFont="1" applyBorder="1" applyAlignment="1">
      <alignment horizontal="justify" vertical="center"/>
    </xf>
    <xf numFmtId="0" fontId="10" fillId="0" borderId="0" xfId="0" applyFont="1" applyAlignment="1">
      <alignment horizontal="left" vertical="center"/>
    </xf>
    <xf numFmtId="3" fontId="5" fillId="0" borderId="0" xfId="0" applyNumberFormat="1" applyFont="1"/>
    <xf numFmtId="0" fontId="14" fillId="0" borderId="0" xfId="0" applyFont="1" applyAlignment="1">
      <alignment horizontal="justify" vertical="center"/>
    </xf>
    <xf numFmtId="166" fontId="5" fillId="0" borderId="0" xfId="1" applyNumberFormat="1" applyFont="1"/>
    <xf numFmtId="0" fontId="9" fillId="0" borderId="8" xfId="2" applyNumberFormat="1" applyFont="1" applyFill="1" applyBorder="1" applyAlignment="1" applyProtection="1"/>
    <xf numFmtId="0" fontId="10" fillId="0" borderId="0" xfId="0" applyFont="1"/>
    <xf numFmtId="0" fontId="19" fillId="0" borderId="0" xfId="0" applyFont="1" applyFill="1" applyBorder="1" applyAlignment="1">
      <alignment vertical="center"/>
    </xf>
    <xf numFmtId="0" fontId="19" fillId="0" borderId="0" xfId="0" applyFont="1" applyFill="1" applyBorder="1" applyAlignment="1">
      <alignment horizontal="right" vertical="center"/>
    </xf>
    <xf numFmtId="0" fontId="20" fillId="0" borderId="0" xfId="0" applyFont="1" applyFill="1" applyBorder="1" applyAlignment="1">
      <alignment horizontal="right" vertical="center"/>
    </xf>
    <xf numFmtId="0" fontId="12" fillId="0" borderId="26" xfId="0" applyFont="1" applyBorder="1" applyAlignment="1">
      <alignment horizontal="justify" vertical="center"/>
    </xf>
    <xf numFmtId="0" fontId="18" fillId="3" borderId="24"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7" fillId="0" borderId="26" xfId="0" applyFont="1" applyBorder="1" applyAlignment="1">
      <alignment horizontal="justify" vertical="center"/>
    </xf>
    <xf numFmtId="0" fontId="7" fillId="0" borderId="27" xfId="0" applyFont="1" applyBorder="1" applyAlignment="1">
      <alignment horizontal="center" vertical="center" wrapText="1"/>
    </xf>
    <xf numFmtId="0" fontId="12" fillId="0" borderId="27" xfId="0" applyFont="1" applyBorder="1" applyAlignment="1">
      <alignment horizontal="center" vertical="center"/>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2" fontId="5" fillId="0" borderId="0" xfId="0" applyNumberFormat="1" applyFont="1"/>
    <xf numFmtId="0" fontId="5" fillId="0" borderId="0" xfId="0" applyFont="1" applyAlignment="1">
      <alignment wrapText="1"/>
    </xf>
    <xf numFmtId="0" fontId="10" fillId="0" borderId="3" xfId="0" applyFont="1" applyBorder="1" applyAlignment="1">
      <alignment horizontal="left" vertical="top" wrapText="1"/>
    </xf>
    <xf numFmtId="3" fontId="5" fillId="0" borderId="4" xfId="0" applyNumberFormat="1" applyFont="1" applyBorder="1" applyAlignment="1">
      <alignment horizontal="center" vertical="top" wrapText="1"/>
    </xf>
    <xf numFmtId="0" fontId="9" fillId="0" borderId="16" xfId="2" applyNumberFormat="1" applyFont="1" applyFill="1" applyBorder="1" applyAlignment="1" applyProtection="1"/>
    <xf numFmtId="3" fontId="5" fillId="0" borderId="16" xfId="0" applyNumberFormat="1" applyFont="1" applyBorder="1"/>
    <xf numFmtId="3" fontId="5" fillId="0" borderId="8" xfId="0" applyNumberFormat="1" applyFont="1" applyBorder="1"/>
    <xf numFmtId="3" fontId="5" fillId="0" borderId="0" xfId="1" applyNumberFormat="1" applyFont="1"/>
    <xf numFmtId="0" fontId="18" fillId="3" borderId="27" xfId="0" applyFont="1" applyFill="1" applyBorder="1" applyAlignment="1">
      <alignment horizontal="center" vertical="center"/>
    </xf>
    <xf numFmtId="0" fontId="10" fillId="0" borderId="26" xfId="0" applyFont="1" applyBorder="1" applyAlignment="1">
      <alignment horizontal="justify" vertical="center"/>
    </xf>
    <xf numFmtId="0" fontId="5" fillId="0" borderId="26" xfId="0" applyFont="1" applyBorder="1" applyAlignment="1">
      <alignment horizontal="justify" vertical="center" wrapText="1"/>
    </xf>
    <xf numFmtId="0" fontId="5" fillId="0" borderId="26" xfId="0" applyFont="1" applyBorder="1" applyAlignment="1">
      <alignment horizontal="left" vertical="center" wrapText="1"/>
    </xf>
    <xf numFmtId="167" fontId="12" fillId="0" borderId="27" xfId="0" applyNumberFormat="1" applyFont="1" applyBorder="1" applyAlignment="1">
      <alignment horizontal="center" vertical="center"/>
    </xf>
    <xf numFmtId="0" fontId="5" fillId="2" borderId="27" xfId="0" applyFont="1" applyFill="1" applyBorder="1" applyAlignment="1">
      <alignment horizontal="right" vertical="center"/>
    </xf>
    <xf numFmtId="0" fontId="17" fillId="0" borderId="43" xfId="0" applyFont="1" applyFill="1" applyBorder="1" applyAlignment="1">
      <alignment horizontal="center" vertical="center"/>
    </xf>
    <xf numFmtId="0" fontId="18" fillId="3" borderId="44" xfId="0" applyFont="1" applyFill="1" applyBorder="1" applyAlignment="1">
      <alignment horizontal="center" vertical="center"/>
    </xf>
    <xf numFmtId="0" fontId="10" fillId="0" borderId="45"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45" xfId="0" applyFont="1" applyBorder="1" applyAlignment="1">
      <alignment horizontal="justify" vertical="center"/>
    </xf>
    <xf numFmtId="0" fontId="20" fillId="0" borderId="0" xfId="4" applyFont="1"/>
    <xf numFmtId="0" fontId="19" fillId="0" borderId="0" xfId="4" applyFont="1"/>
    <xf numFmtId="0" fontId="20" fillId="0" borderId="0" xfId="2" applyNumberFormat="1" applyFont="1" applyFill="1" applyBorder="1" applyAlignment="1" applyProtection="1"/>
    <xf numFmtId="0" fontId="19" fillId="0" borderId="8" xfId="4" applyFont="1" applyBorder="1" applyAlignment="1">
      <alignment horizontal="center"/>
    </xf>
    <xf numFmtId="0" fontId="20" fillId="0" borderId="8" xfId="2" applyNumberFormat="1" applyFont="1" applyFill="1" applyBorder="1" applyAlignment="1" applyProtection="1"/>
    <xf numFmtId="4" fontId="20" fillId="0" borderId="0" xfId="2" applyNumberFormat="1" applyFont="1" applyFill="1" applyBorder="1" applyAlignment="1" applyProtection="1"/>
    <xf numFmtId="0" fontId="23" fillId="0" borderId="0" xfId="0" applyFont="1"/>
    <xf numFmtId="0" fontId="24" fillId="0" borderId="0" xfId="0" applyFont="1" applyAlignment="1">
      <alignment horizontal="left" vertical="center"/>
    </xf>
    <xf numFmtId="0" fontId="22" fillId="0" borderId="0" xfId="0" applyFont="1"/>
    <xf numFmtId="0" fontId="20" fillId="0" borderId="0" xfId="4" applyFont="1" applyAlignment="1">
      <alignment wrapText="1"/>
    </xf>
    <xf numFmtId="0" fontId="20" fillId="0" borderId="0" xfId="4" applyFont="1" applyBorder="1"/>
    <xf numFmtId="0" fontId="28" fillId="0" borderId="0" xfId="4" applyFont="1"/>
    <xf numFmtId="0" fontId="20" fillId="0" borderId="0" xfId="4" applyFont="1" applyFill="1" applyBorder="1"/>
    <xf numFmtId="0" fontId="24" fillId="0" borderId="45" xfId="0" applyFont="1" applyBorder="1" applyAlignment="1">
      <alignment horizontal="justify" vertical="center" wrapText="1"/>
    </xf>
    <xf numFmtId="0" fontId="22" fillId="0" borderId="45" xfId="0" applyFont="1" applyBorder="1" applyAlignment="1">
      <alignment horizontal="justify" vertical="center" wrapText="1"/>
    </xf>
    <xf numFmtId="0" fontId="29" fillId="0" borderId="0" xfId="0" applyFont="1"/>
    <xf numFmtId="0" fontId="30" fillId="0" borderId="0" xfId="0" applyFont="1" applyAlignment="1">
      <alignment horizontal="left" vertical="center"/>
    </xf>
    <xf numFmtId="0" fontId="31" fillId="0" borderId="8" xfId="8" applyFont="1" applyFill="1" applyBorder="1" applyAlignment="1">
      <alignment vertical="center"/>
    </xf>
    <xf numFmtId="0" fontId="31" fillId="0" borderId="8" xfId="8" applyFont="1" applyFill="1" applyBorder="1" applyAlignment="1">
      <alignment horizontal="center" vertical="center"/>
    </xf>
    <xf numFmtId="0" fontId="32" fillId="0" borderId="8" xfId="8" applyFont="1" applyFill="1" applyBorder="1" applyAlignment="1">
      <alignment horizontal="center" vertical="center"/>
    </xf>
    <xf numFmtId="3" fontId="32" fillId="0" borderId="8" xfId="8" applyNumberFormat="1" applyFont="1" applyFill="1" applyBorder="1" applyAlignment="1">
      <alignment horizontal="right" vertical="center"/>
    </xf>
    <xf numFmtId="3" fontId="32" fillId="0" borderId="8" xfId="8" applyNumberFormat="1" applyFont="1" applyFill="1" applyBorder="1" applyAlignment="1">
      <alignment horizontal="right" vertical="center" wrapText="1"/>
    </xf>
    <xf numFmtId="3" fontId="32" fillId="0" borderId="8" xfId="8" applyNumberFormat="1" applyFont="1" applyFill="1" applyBorder="1" applyAlignment="1">
      <alignment horizontal="right" wrapText="1"/>
    </xf>
    <xf numFmtId="3" fontId="29" fillId="0" borderId="0" xfId="0" applyNumberFormat="1" applyFont="1"/>
    <xf numFmtId="0" fontId="29" fillId="0" borderId="8" xfId="0" applyFont="1" applyFill="1" applyBorder="1" applyAlignment="1">
      <alignment horizontal="center"/>
    </xf>
    <xf numFmtId="3" fontId="29" fillId="0" borderId="8" xfId="0" applyNumberFormat="1" applyFont="1" applyFill="1" applyBorder="1" applyAlignment="1">
      <alignment horizontal="right" vertical="center"/>
    </xf>
    <xf numFmtId="3" fontId="29" fillId="0" borderId="0" xfId="0" applyNumberFormat="1" applyFont="1" applyFill="1"/>
    <xf numFmtId="0" fontId="29" fillId="0" borderId="0" xfId="0" applyFont="1" applyAlignment="1"/>
    <xf numFmtId="3" fontId="29" fillId="0" borderId="8" xfId="0" applyNumberFormat="1" applyFont="1" applyFill="1" applyBorder="1" applyAlignment="1">
      <alignment horizontal="right"/>
    </xf>
    <xf numFmtId="3" fontId="29" fillId="0" borderId="0" xfId="0" applyNumberFormat="1" applyFont="1" applyAlignment="1"/>
    <xf numFmtId="3" fontId="29" fillId="0" borderId="8" xfId="0" applyNumberFormat="1" applyFont="1" applyFill="1" applyBorder="1"/>
    <xf numFmtId="0" fontId="29" fillId="0" borderId="0" xfId="0" applyFont="1" applyFill="1"/>
    <xf numFmtId="0" fontId="33" fillId="0" borderId="0" xfId="0" applyFont="1" applyAlignment="1"/>
    <xf numFmtId="0" fontId="20" fillId="0" borderId="0" xfId="8" applyFont="1"/>
    <xf numFmtId="4" fontId="29" fillId="0" borderId="0" xfId="0" applyNumberFormat="1" applyFont="1"/>
    <xf numFmtId="2" fontId="29" fillId="0" borderId="0" xfId="0" applyNumberFormat="1" applyFont="1"/>
    <xf numFmtId="0" fontId="29" fillId="0" borderId="0" xfId="0" applyFont="1" applyAlignment="1">
      <alignment horizontal="center"/>
    </xf>
    <xf numFmtId="0" fontId="29" fillId="0" borderId="0" xfId="0" applyFont="1" applyAlignment="1">
      <alignment horizontal="center" vertical="center"/>
    </xf>
    <xf numFmtId="0" fontId="34" fillId="0" borderId="0" xfId="0" applyFont="1" applyAlignment="1">
      <alignment horizontal="justify" vertical="center"/>
    </xf>
    <xf numFmtId="0" fontId="35" fillId="0" borderId="0" xfId="0" applyFont="1" applyAlignment="1">
      <alignment horizontal="justify" vertical="center"/>
    </xf>
    <xf numFmtId="0" fontId="14" fillId="0" borderId="0" xfId="0" applyFont="1" applyAlignment="1">
      <alignment horizontal="left" vertical="center"/>
    </xf>
    <xf numFmtId="0" fontId="10" fillId="0" borderId="8" xfId="0" applyFont="1" applyBorder="1" applyAlignment="1">
      <alignment wrapText="1"/>
    </xf>
    <xf numFmtId="0" fontId="8" fillId="0" borderId="0" xfId="0" applyFont="1" applyAlignment="1">
      <alignment horizontal="left" vertical="center"/>
    </xf>
    <xf numFmtId="0" fontId="10" fillId="0" borderId="45" xfId="0" applyFont="1" applyBorder="1" applyAlignment="1">
      <alignment horizontal="justify" vertical="center"/>
    </xf>
    <xf numFmtId="0" fontId="10" fillId="0" borderId="8" xfId="0" applyFont="1" applyBorder="1" applyAlignment="1">
      <alignment horizontal="left" vertical="center" wrapText="1"/>
    </xf>
    <xf numFmtId="0" fontId="8" fillId="0" borderId="0" xfId="0" applyFont="1" applyBorder="1"/>
    <xf numFmtId="0" fontId="5" fillId="0" borderId="0" xfId="0" applyFont="1" applyAlignment="1">
      <alignment vertical="center" wrapText="1"/>
    </xf>
    <xf numFmtId="0" fontId="10" fillId="0" borderId="0" xfId="0" applyFont="1" applyAlignment="1">
      <alignment horizontal="left"/>
    </xf>
    <xf numFmtId="0" fontId="10" fillId="0" borderId="8" xfId="0" applyFont="1" applyBorder="1" applyAlignment="1"/>
    <xf numFmtId="0" fontId="10" fillId="0" borderId="8" xfId="0" applyFont="1" applyBorder="1" applyAlignment="1">
      <alignment horizontal="center"/>
    </xf>
    <xf numFmtId="0" fontId="5" fillId="0" borderId="8" xfId="0" applyFont="1" applyBorder="1" applyAlignment="1">
      <alignment horizontal="center"/>
    </xf>
    <xf numFmtId="0" fontId="10" fillId="0" borderId="8" xfId="0" applyFont="1" applyBorder="1"/>
    <xf numFmtId="0" fontId="5" fillId="2" borderId="26" xfId="0" applyFont="1" applyFill="1" applyBorder="1" applyAlignment="1">
      <alignment horizontal="justify" vertical="center"/>
    </xf>
    <xf numFmtId="0" fontId="9" fillId="0" borderId="0" xfId="0" applyFont="1" applyFill="1"/>
    <xf numFmtId="9" fontId="5" fillId="0" borderId="0" xfId="1" applyFont="1"/>
    <xf numFmtId="0" fontId="18" fillId="3" borderId="27" xfId="0" applyFont="1" applyFill="1" applyBorder="1" applyAlignment="1">
      <alignment horizontal="center" vertical="center" wrapText="1"/>
    </xf>
    <xf numFmtId="0" fontId="10" fillId="0" borderId="26" xfId="0" applyFont="1" applyBorder="1" applyAlignment="1">
      <alignment horizontal="justify" vertical="center" wrapText="1"/>
    </xf>
    <xf numFmtId="0" fontId="36" fillId="0" borderId="0" xfId="0" applyFont="1" applyAlignment="1">
      <alignment horizontal="justify" vertical="center"/>
    </xf>
    <xf numFmtId="0" fontId="10" fillId="0" borderId="26" xfId="0" applyFont="1" applyBorder="1" applyAlignment="1">
      <alignment horizontal="left" vertical="center" wrapText="1"/>
    </xf>
    <xf numFmtId="0" fontId="10" fillId="0" borderId="27"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49"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0" fillId="0" borderId="26" xfId="0" applyFont="1" applyBorder="1" applyAlignment="1">
      <alignment horizontal="left" vertical="center"/>
    </xf>
    <xf numFmtId="0" fontId="10" fillId="0" borderId="27" xfId="0" applyFont="1" applyBorder="1" applyAlignment="1">
      <alignment horizontal="center" vertical="center"/>
    </xf>
    <xf numFmtId="0" fontId="5" fillId="0" borderId="26" xfId="0" applyFont="1" applyBorder="1" applyAlignment="1">
      <alignment horizontal="left" vertical="center"/>
    </xf>
    <xf numFmtId="0" fontId="5" fillId="0" borderId="27" xfId="0" applyFont="1" applyBorder="1" applyAlignment="1">
      <alignment horizontal="center" vertical="center"/>
    </xf>
    <xf numFmtId="0" fontId="24" fillId="0" borderId="26" xfId="0" applyFont="1" applyBorder="1" applyAlignment="1">
      <alignment horizontal="justify" vertical="center"/>
    </xf>
    <xf numFmtId="0" fontId="24" fillId="0" borderId="27" xfId="0" applyFont="1" applyBorder="1" applyAlignment="1">
      <alignment horizontal="center" vertical="center"/>
    </xf>
    <xf numFmtId="0" fontId="22" fillId="0" borderId="27" xfId="0" applyFont="1" applyBorder="1" applyAlignment="1">
      <alignment horizontal="center" vertical="center"/>
    </xf>
    <xf numFmtId="0" fontId="5" fillId="0" borderId="8" xfId="0" applyFont="1" applyFill="1" applyBorder="1"/>
    <xf numFmtId="2" fontId="5" fillId="0" borderId="0" xfId="0" applyNumberFormat="1" applyFont="1" applyAlignment="1">
      <alignment wrapText="1"/>
    </xf>
    <xf numFmtId="0" fontId="10" fillId="0" borderId="0" xfId="0" applyFont="1" applyAlignment="1"/>
    <xf numFmtId="0" fontId="10" fillId="0" borderId="0" xfId="0" applyFont="1" applyBorder="1"/>
    <xf numFmtId="0" fontId="5" fillId="0" borderId="21" xfId="0" applyFont="1" applyBorder="1"/>
    <xf numFmtId="3" fontId="5" fillId="0" borderId="20" xfId="0" applyNumberFormat="1" applyFont="1" applyBorder="1"/>
    <xf numFmtId="0" fontId="5" fillId="0" borderId="11" xfId="0" applyFont="1" applyBorder="1"/>
    <xf numFmtId="3" fontId="5" fillId="0" borderId="12" xfId="0" applyNumberFormat="1" applyFont="1" applyBorder="1"/>
    <xf numFmtId="0" fontId="5" fillId="0" borderId="13" xfId="0" applyFont="1" applyBorder="1"/>
    <xf numFmtId="3" fontId="5" fillId="0" borderId="14" xfId="0" applyNumberFormat="1" applyFont="1" applyBorder="1"/>
    <xf numFmtId="3" fontId="5" fillId="0" borderId="15" xfId="0" applyNumberFormat="1" applyFont="1" applyBorder="1"/>
    <xf numFmtId="0" fontId="5" fillId="0" borderId="0" xfId="0" applyFont="1" applyAlignment="1"/>
    <xf numFmtId="3" fontId="5" fillId="0" borderId="0" xfId="0" applyNumberFormat="1" applyFont="1" applyAlignment="1">
      <alignment wrapText="1"/>
    </xf>
    <xf numFmtId="0" fontId="5" fillId="0" borderId="0" xfId="0" applyFont="1" applyBorder="1"/>
    <xf numFmtId="0" fontId="17" fillId="0" borderId="8" xfId="7" applyFont="1" applyFill="1" applyBorder="1" applyAlignment="1" applyProtection="1">
      <alignment vertical="center"/>
      <protection hidden="1"/>
    </xf>
    <xf numFmtId="10" fontId="5" fillId="0" borderId="0" xfId="1" applyNumberFormat="1" applyFont="1" applyBorder="1"/>
    <xf numFmtId="169" fontId="5" fillId="0" borderId="0" xfId="14" applyNumberFormat="1" applyFont="1" applyBorder="1"/>
    <xf numFmtId="3" fontId="5" fillId="0" borderId="0" xfId="0" applyNumberFormat="1" applyFont="1" applyBorder="1"/>
    <xf numFmtId="0" fontId="10" fillId="0" borderId="8" xfId="0" applyFont="1" applyFill="1" applyBorder="1" applyAlignment="1">
      <alignment horizontal="center"/>
    </xf>
    <xf numFmtId="0" fontId="5" fillId="0" borderId="0" xfId="0" applyFont="1" applyFill="1" applyBorder="1"/>
    <xf numFmtId="0" fontId="17" fillId="0" borderId="0" xfId="7" applyFont="1" applyFill="1" applyBorder="1" applyAlignment="1" applyProtection="1">
      <alignment vertical="center"/>
      <protection hidden="1"/>
    </xf>
    <xf numFmtId="3" fontId="8" fillId="0" borderId="0" xfId="0" applyNumberFormat="1" applyFont="1" applyBorder="1"/>
    <xf numFmtId="0" fontId="18" fillId="3" borderId="10"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right" vertical="center" wrapText="1"/>
    </xf>
    <xf numFmtId="0" fontId="18" fillId="3" borderId="4" xfId="0" applyFont="1" applyFill="1" applyBorder="1" applyAlignment="1">
      <alignment horizontal="right" vertical="center" wrapText="1"/>
    </xf>
    <xf numFmtId="0" fontId="17" fillId="0" borderId="0" xfId="0" applyFont="1" applyBorder="1"/>
    <xf numFmtId="0" fontId="37" fillId="0" borderId="0" xfId="0" applyFont="1" applyBorder="1"/>
    <xf numFmtId="0" fontId="5" fillId="0" borderId="0" xfId="0" applyNumberFormat="1" applyFont="1" applyBorder="1"/>
    <xf numFmtId="0" fontId="5" fillId="0" borderId="0" xfId="14" applyNumberFormat="1" applyFont="1" applyBorder="1"/>
    <xf numFmtId="0" fontId="9" fillId="0" borderId="0" xfId="7" applyFont="1" applyFill="1" applyBorder="1" applyAlignment="1">
      <alignment vertical="center"/>
    </xf>
    <xf numFmtId="0" fontId="18" fillId="3" borderId="24" xfId="0" applyFont="1" applyFill="1" applyBorder="1" applyAlignment="1">
      <alignment horizontal="left" vertical="center"/>
    </xf>
    <xf numFmtId="0" fontId="18" fillId="3" borderId="26" xfId="0" applyFont="1" applyFill="1" applyBorder="1" applyAlignment="1">
      <alignment horizontal="center" vertical="center"/>
    </xf>
    <xf numFmtId="0" fontId="12" fillId="0" borderId="26" xfId="0" applyFont="1" applyBorder="1" applyAlignment="1">
      <alignment horizontal="left" vertical="center"/>
    </xf>
    <xf numFmtId="3" fontId="5" fillId="0" borderId="27" xfId="0" applyNumberFormat="1" applyFont="1" applyBorder="1" applyAlignment="1">
      <alignment horizontal="center" vertical="center"/>
    </xf>
    <xf numFmtId="0" fontId="7" fillId="0" borderId="26" xfId="0" applyFont="1" applyBorder="1" applyAlignment="1">
      <alignment horizontal="left" vertical="center"/>
    </xf>
    <xf numFmtId="3" fontId="10" fillId="0" borderId="27" xfId="0" applyNumberFormat="1" applyFont="1" applyBorder="1" applyAlignment="1">
      <alignment horizontal="center" vertical="center"/>
    </xf>
    <xf numFmtId="0" fontId="12" fillId="0" borderId="26" xfId="0" applyFont="1" applyBorder="1" applyAlignment="1">
      <alignment horizontal="left" vertical="center" wrapText="1"/>
    </xf>
    <xf numFmtId="0" fontId="5" fillId="0" borderId="0" xfId="0" applyFont="1" applyAlignment="1">
      <alignment horizontal="left"/>
    </xf>
    <xf numFmtId="0" fontId="18" fillId="3" borderId="31" xfId="0" applyFont="1" applyFill="1" applyBorder="1" applyAlignment="1">
      <alignment horizontal="center" vertical="center"/>
    </xf>
    <xf numFmtId="0" fontId="37" fillId="0" borderId="0" xfId="0" applyFont="1" applyProtection="1">
      <protection locked="0"/>
    </xf>
    <xf numFmtId="0" fontId="5" fillId="0" borderId="0" xfId="0" applyFont="1" applyProtection="1">
      <protection locked="0"/>
    </xf>
    <xf numFmtId="0" fontId="10" fillId="0" borderId="0" xfId="0" applyFont="1" applyProtection="1">
      <protection locked="0"/>
    </xf>
    <xf numFmtId="0" fontId="10" fillId="0" borderId="8" xfId="0" applyFont="1" applyBorder="1" applyProtection="1">
      <protection locked="0"/>
    </xf>
    <xf numFmtId="0" fontId="8" fillId="0" borderId="0" xfId="0" applyFont="1" applyProtection="1">
      <protection locked="0"/>
    </xf>
    <xf numFmtId="0" fontId="40" fillId="0" borderId="0" xfId="0" applyFont="1" applyAlignment="1">
      <alignment horizontal="justify" vertical="center"/>
    </xf>
    <xf numFmtId="3" fontId="22" fillId="0" borderId="27" xfId="0" applyNumberFormat="1" applyFont="1" applyBorder="1" applyAlignment="1">
      <alignment horizontal="center" vertical="center"/>
    </xf>
    <xf numFmtId="3" fontId="12" fillId="0" borderId="27" xfId="0" applyNumberFormat="1" applyFont="1" applyBorder="1" applyAlignment="1">
      <alignment horizontal="center" vertical="center"/>
    </xf>
    <xf numFmtId="0" fontId="7" fillId="0" borderId="27" xfId="0" applyFont="1" applyBorder="1" applyAlignment="1">
      <alignment horizontal="center" vertical="center"/>
    </xf>
    <xf numFmtId="0" fontId="26" fillId="0" borderId="26" xfId="0" applyFont="1" applyBorder="1" applyAlignment="1">
      <alignment horizontal="left" vertical="center" wrapText="1"/>
    </xf>
    <xf numFmtId="3" fontId="24" fillId="0" borderId="27" xfId="0" applyNumberFormat="1" applyFont="1" applyBorder="1" applyAlignment="1">
      <alignment horizontal="center" vertical="center"/>
    </xf>
    <xf numFmtId="3" fontId="5" fillId="0" borderId="27" xfId="0" applyNumberFormat="1" applyFont="1" applyBorder="1" applyAlignment="1">
      <alignment horizontal="center" vertical="center" wrapText="1"/>
    </xf>
    <xf numFmtId="3" fontId="10" fillId="0" borderId="27" xfId="0" applyNumberFormat="1" applyFont="1" applyBorder="1" applyAlignment="1">
      <alignment horizontal="center" vertical="center" wrapText="1"/>
    </xf>
    <xf numFmtId="0" fontId="18" fillId="3" borderId="24" xfId="0" applyFont="1" applyFill="1" applyBorder="1" applyAlignment="1">
      <alignment horizontal="center" vertical="center"/>
    </xf>
    <xf numFmtId="0" fontId="22" fillId="0" borderId="26" xfId="0" applyFont="1" applyBorder="1" applyAlignment="1">
      <alignment horizontal="left" vertical="center"/>
    </xf>
    <xf numFmtId="0" fontId="5" fillId="2" borderId="26" xfId="0" applyFont="1" applyFill="1" applyBorder="1" applyAlignment="1">
      <alignment horizontal="right" vertical="center"/>
    </xf>
    <xf numFmtId="0" fontId="18" fillId="3" borderId="25" xfId="0" applyFont="1" applyFill="1" applyBorder="1" applyAlignment="1">
      <alignment horizontal="center" vertical="center"/>
    </xf>
    <xf numFmtId="0" fontId="42" fillId="0" borderId="26" xfId="0" applyFont="1" applyBorder="1" applyAlignment="1">
      <alignment horizontal="left" vertical="center"/>
    </xf>
    <xf numFmtId="0" fontId="43" fillId="0" borderId="26" xfId="0" applyFont="1" applyBorder="1" applyAlignment="1">
      <alignment horizontal="justify" vertical="center"/>
    </xf>
    <xf numFmtId="0" fontId="9" fillId="0" borderId="26" xfId="0" applyFont="1" applyBorder="1" applyAlignment="1">
      <alignment horizontal="justify" vertical="center"/>
    </xf>
    <xf numFmtId="4" fontId="10" fillId="0" borderId="27" xfId="0" applyNumberFormat="1" applyFont="1" applyBorder="1" applyAlignment="1">
      <alignment horizontal="center" vertical="center" wrapText="1"/>
    </xf>
    <xf numFmtId="0" fontId="43" fillId="0" borderId="26" xfId="0" applyFont="1" applyBorder="1" applyAlignment="1">
      <alignment horizontal="left" vertical="center"/>
    </xf>
    <xf numFmtId="0" fontId="36" fillId="0" borderId="0" xfId="0" applyFont="1" applyAlignment="1">
      <alignment horizontal="left" vertical="center"/>
    </xf>
    <xf numFmtId="0" fontId="42" fillId="0" borderId="26" xfId="0" applyFont="1" applyBorder="1" applyAlignment="1">
      <alignment horizontal="left" vertical="center" wrapText="1"/>
    </xf>
    <xf numFmtId="0" fontId="43" fillId="0" borderId="26" xfId="0" applyFont="1" applyBorder="1" applyAlignment="1">
      <alignment horizontal="left" vertical="center" wrapText="1"/>
    </xf>
    <xf numFmtId="3" fontId="43" fillId="0" borderId="27" xfId="0" applyNumberFormat="1" applyFont="1" applyBorder="1" applyAlignment="1">
      <alignment horizontal="center" vertical="center" wrapText="1"/>
    </xf>
    <xf numFmtId="0" fontId="13" fillId="0" borderId="0" xfId="0" applyFont="1" applyFill="1"/>
    <xf numFmtId="0" fontId="45" fillId="0" borderId="26" xfId="0" applyFont="1" applyBorder="1" applyAlignment="1">
      <alignment horizontal="left" vertical="center"/>
    </xf>
    <xf numFmtId="0" fontId="45" fillId="0" borderId="27" xfId="0" applyFont="1" applyBorder="1" applyAlignment="1">
      <alignment horizontal="center" vertical="center"/>
    </xf>
    <xf numFmtId="0" fontId="22" fillId="0" borderId="0" xfId="0" applyFont="1" applyAlignment="1">
      <alignment horizontal="right" vertical="center"/>
    </xf>
    <xf numFmtId="3" fontId="45" fillId="0" borderId="27" xfId="0" applyNumberFormat="1" applyFont="1" applyBorder="1" applyAlignment="1">
      <alignment horizontal="center" vertical="center"/>
    </xf>
    <xf numFmtId="0" fontId="17" fillId="0" borderId="0" xfId="0" applyFont="1" applyAlignment="1">
      <alignment horizontal="left" vertical="center"/>
    </xf>
    <xf numFmtId="167" fontId="5" fillId="0" borderId="0" xfId="0" applyNumberFormat="1" applyFont="1"/>
    <xf numFmtId="0" fontId="14" fillId="0" borderId="0" xfId="0" applyFont="1" applyBorder="1" applyAlignment="1">
      <alignment horizontal="left"/>
    </xf>
    <xf numFmtId="0" fontId="7" fillId="2" borderId="28" xfId="0" applyFont="1" applyFill="1" applyBorder="1" applyAlignment="1">
      <alignment horizontal="left" vertical="top" wrapText="1"/>
    </xf>
    <xf numFmtId="0" fontId="7" fillId="2" borderId="33"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35" xfId="0" applyFont="1" applyFill="1" applyBorder="1" applyAlignment="1">
      <alignment horizontal="left" wrapText="1"/>
    </xf>
    <xf numFmtId="0" fontId="48" fillId="3" borderId="28" xfId="0" applyFont="1" applyFill="1" applyBorder="1" applyAlignment="1">
      <alignment horizontal="left" vertical="center" wrapText="1"/>
    </xf>
    <xf numFmtId="0" fontId="48" fillId="3" borderId="33" xfId="0" applyFont="1" applyFill="1" applyBorder="1" applyAlignment="1">
      <alignment horizontal="left" vertical="center" wrapText="1"/>
    </xf>
    <xf numFmtId="0" fontId="5" fillId="0" borderId="0" xfId="0" applyFont="1" applyFill="1"/>
    <xf numFmtId="0" fontId="9" fillId="0" borderId="0" xfId="0" applyFont="1"/>
    <xf numFmtId="0" fontId="49" fillId="0" borderId="0" xfId="3"/>
    <xf numFmtId="0" fontId="47" fillId="0" borderId="0" xfId="0" applyFont="1"/>
    <xf numFmtId="0" fontId="18" fillId="3" borderId="25" xfId="0" applyFont="1" applyFill="1" applyBorder="1" applyAlignment="1">
      <alignment horizontal="center" vertical="center" wrapText="1"/>
    </xf>
    <xf numFmtId="0" fontId="15" fillId="0" borderId="0" xfId="0" applyFont="1"/>
    <xf numFmtId="0" fontId="6" fillId="0" borderId="0" xfId="3" applyFont="1" applyFill="1"/>
    <xf numFmtId="0" fontId="10" fillId="0" borderId="8" xfId="0" applyFont="1" applyBorder="1" applyAlignment="1">
      <alignment horizontal="left"/>
    </xf>
    <xf numFmtId="167" fontId="5" fillId="0" borderId="8" xfId="0" applyNumberFormat="1" applyFont="1" applyBorder="1" applyAlignment="1">
      <alignment horizontal="center"/>
    </xf>
    <xf numFmtId="167" fontId="9" fillId="0" borderId="8" xfId="0" applyNumberFormat="1" applyFont="1" applyFill="1" applyBorder="1" applyAlignment="1">
      <alignment horizontal="center"/>
    </xf>
    <xf numFmtId="167" fontId="9" fillId="0" borderId="8" xfId="0" applyNumberFormat="1" applyFont="1" applyBorder="1" applyAlignment="1">
      <alignment horizontal="center"/>
    </xf>
    <xf numFmtId="0" fontId="10" fillId="0" borderId="8" xfId="0" applyFont="1" applyBorder="1" applyAlignment="1">
      <alignment horizontal="center" vertical="center" wrapText="1"/>
    </xf>
    <xf numFmtId="0" fontId="4" fillId="0" borderId="0" xfId="0" applyFont="1" applyFill="1"/>
    <xf numFmtId="0" fontId="5" fillId="0" borderId="0" xfId="0" applyFont="1" applyFill="1" applyAlignment="1">
      <alignment wrapText="1"/>
    </xf>
    <xf numFmtId="0" fontId="17" fillId="0" borderId="0" xfId="0" applyFont="1" applyFill="1"/>
    <xf numFmtId="0" fontId="9" fillId="0" borderId="0" xfId="0" applyFont="1" applyFill="1" applyAlignment="1">
      <alignment wrapText="1"/>
    </xf>
    <xf numFmtId="0" fontId="20" fillId="0" borderId="0" xfId="4" applyFont="1" applyFill="1"/>
    <xf numFmtId="0" fontId="20" fillId="0" borderId="0" xfId="4" applyFont="1" applyFill="1" applyAlignment="1">
      <alignment wrapText="1"/>
    </xf>
    <xf numFmtId="167" fontId="20" fillId="0" borderId="0" xfId="4" applyNumberFormat="1" applyFont="1" applyFill="1" applyAlignment="1">
      <alignment wrapText="1"/>
    </xf>
    <xf numFmtId="0" fontId="19" fillId="0" borderId="8" xfId="2" applyNumberFormat="1" applyFont="1" applyFill="1" applyBorder="1" applyAlignment="1" applyProtection="1">
      <alignment horizontal="center" vertical="center"/>
    </xf>
    <xf numFmtId="168" fontId="20" fillId="0" borderId="8" xfId="4" applyNumberFormat="1" applyFont="1" applyBorder="1" applyAlignment="1">
      <alignment horizontal="right" vertical="center"/>
    </xf>
    <xf numFmtId="0" fontId="29" fillId="0" borderId="0" xfId="0" applyFont="1" applyFill="1" applyAlignment="1"/>
    <xf numFmtId="3" fontId="5" fillId="0" borderId="45" xfId="0" applyNumberFormat="1" applyFont="1" applyBorder="1" applyAlignment="1">
      <alignment horizontal="center" vertical="center" wrapText="1"/>
    </xf>
    <xf numFmtId="3" fontId="10" fillId="0" borderId="45" xfId="0" applyNumberFormat="1" applyFont="1" applyBorder="1" applyAlignment="1">
      <alignment horizontal="center" vertical="center" wrapText="1"/>
    </xf>
    <xf numFmtId="0" fontId="5" fillId="0" borderId="8" xfId="0" applyFont="1" applyBorder="1" applyAlignment="1">
      <alignment horizontal="center" vertical="center" wrapText="1"/>
    </xf>
    <xf numFmtId="3" fontId="10" fillId="0" borderId="45" xfId="0" applyNumberFormat="1" applyFont="1" applyBorder="1" applyAlignment="1">
      <alignment horizontal="center" vertical="center"/>
    </xf>
    <xf numFmtId="3" fontId="5" fillId="0" borderId="45" xfId="0" applyNumberFormat="1" applyFont="1" applyBorder="1" applyAlignment="1">
      <alignment horizontal="center" vertical="center"/>
    </xf>
    <xf numFmtId="0" fontId="10" fillId="0" borderId="8" xfId="0" applyFont="1" applyFill="1" applyBorder="1" applyAlignment="1">
      <alignment horizontal="center" vertical="center" wrapText="1"/>
    </xf>
    <xf numFmtId="167" fontId="5" fillId="0" borderId="8" xfId="0" applyNumberFormat="1" applyFont="1" applyFill="1" applyBorder="1" applyAlignment="1">
      <alignment horizontal="center"/>
    </xf>
    <xf numFmtId="2" fontId="5" fillId="0" borderId="8" xfId="0" applyNumberFormat="1" applyFont="1" applyFill="1" applyBorder="1" applyAlignment="1">
      <alignment horizontal="center"/>
    </xf>
    <xf numFmtId="0" fontId="5" fillId="0" borderId="8" xfId="0" applyFont="1" applyFill="1" applyBorder="1" applyAlignment="1">
      <alignment horizontal="center"/>
    </xf>
    <xf numFmtId="0" fontId="4" fillId="0" borderId="0" xfId="0" applyFont="1" applyFill="1" applyAlignment="1"/>
    <xf numFmtId="0" fontId="13" fillId="0" borderId="0" xfId="0" applyFont="1" applyFill="1" applyBorder="1"/>
    <xf numFmtId="0" fontId="10" fillId="0" borderId="7" xfId="0" applyFont="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3" fontId="5" fillId="0" borderId="8" xfId="0" applyNumberFormat="1" applyFont="1" applyBorder="1" applyAlignment="1">
      <alignment horizontal="center" vertical="center"/>
    </xf>
    <xf numFmtId="0" fontId="10" fillId="0" borderId="8" xfId="0" applyFont="1" applyBorder="1" applyAlignment="1">
      <alignment horizontal="center" vertical="center"/>
    </xf>
    <xf numFmtId="2" fontId="5" fillId="0" borderId="8" xfId="0" applyNumberFormat="1" applyFont="1" applyBorder="1" applyAlignment="1">
      <alignment horizontal="center" vertical="center"/>
    </xf>
    <xf numFmtId="0" fontId="10" fillId="0" borderId="8" xfId="0" applyFont="1" applyBorder="1" applyAlignment="1">
      <alignment horizontal="left" vertical="center"/>
    </xf>
    <xf numFmtId="0" fontId="51" fillId="0" borderId="0" xfId="0" applyNumberFormat="1" applyFont="1" applyBorder="1"/>
    <xf numFmtId="0" fontId="51" fillId="0" borderId="0" xfId="0" applyFont="1" applyBorder="1"/>
    <xf numFmtId="0" fontId="5" fillId="0" borderId="8" xfId="0" applyFont="1" applyBorder="1" applyAlignment="1">
      <alignment horizontal="center" vertical="center"/>
    </xf>
    <xf numFmtId="10" fontId="5" fillId="0" borderId="8" xfId="1" applyNumberFormat="1" applyFont="1" applyBorder="1" applyAlignment="1">
      <alignment horizontal="center" vertical="center"/>
    </xf>
    <xf numFmtId="0" fontId="5" fillId="0" borderId="0" xfId="0" applyFont="1" applyFill="1" applyAlignment="1">
      <alignment horizontal="left"/>
    </xf>
    <xf numFmtId="0" fontId="10" fillId="0" borderId="8" xfId="0" applyFont="1" applyBorder="1" applyAlignment="1" applyProtection="1">
      <alignment horizontal="center" vertical="center"/>
      <protection locked="0"/>
    </xf>
    <xf numFmtId="0" fontId="5" fillId="0" borderId="8" xfId="0" applyNumberFormat="1" applyFont="1" applyBorder="1" applyAlignment="1" applyProtection="1">
      <alignment horizontal="center" vertical="center"/>
      <protection locked="0"/>
    </xf>
    <xf numFmtId="0" fontId="5" fillId="0" borderId="0" xfId="0" applyFont="1" applyFill="1" applyProtection="1">
      <protection locked="0"/>
    </xf>
    <xf numFmtId="0" fontId="18" fillId="3" borderId="24" xfId="0" applyFont="1" applyFill="1" applyBorder="1" applyAlignment="1">
      <alignment horizontal="justify" vertical="center" wrapText="1"/>
    </xf>
    <xf numFmtId="0" fontId="5" fillId="2" borderId="33" xfId="0" applyFont="1" applyFill="1" applyBorder="1" applyAlignment="1">
      <alignment horizontal="justify" vertical="center" wrapText="1"/>
    </xf>
    <xf numFmtId="0" fontId="5" fillId="2" borderId="26" xfId="0" applyFont="1" applyFill="1" applyBorder="1" applyAlignment="1">
      <alignment horizontal="justify" vertical="center" wrapText="1"/>
    </xf>
    <xf numFmtId="0" fontId="12" fillId="0" borderId="26" xfId="0" applyFont="1" applyBorder="1" applyAlignment="1">
      <alignment horizontal="justify" vertical="center" wrapText="1"/>
    </xf>
    <xf numFmtId="49" fontId="5" fillId="0" borderId="27" xfId="0" applyNumberFormat="1" applyFont="1" applyBorder="1" applyAlignment="1">
      <alignment horizontal="center" vertical="center"/>
    </xf>
    <xf numFmtId="0" fontId="17" fillId="0" borderId="0" xfId="0" applyFont="1"/>
    <xf numFmtId="17" fontId="4" fillId="0" borderId="0" xfId="0" applyNumberFormat="1" applyFont="1" applyFill="1"/>
    <xf numFmtId="0" fontId="10" fillId="0" borderId="0" xfId="0" applyFont="1" applyFill="1" applyBorder="1"/>
    <xf numFmtId="3" fontId="0" fillId="0" borderId="0" xfId="0" applyNumberFormat="1"/>
    <xf numFmtId="2" fontId="0" fillId="0" borderId="0" xfId="0" applyNumberFormat="1"/>
    <xf numFmtId="3" fontId="9" fillId="0" borderId="19" xfId="7" applyNumberFormat="1" applyFont="1" applyFill="1" applyBorder="1" applyAlignment="1">
      <alignment horizontal="center" vertical="center"/>
    </xf>
    <xf numFmtId="3" fontId="9" fillId="0" borderId="16" xfId="7" applyNumberFormat="1" applyFont="1" applyFill="1" applyBorder="1" applyAlignment="1">
      <alignment horizontal="center" vertical="center"/>
    </xf>
    <xf numFmtId="3" fontId="9" fillId="0" borderId="8" xfId="7" applyNumberFormat="1" applyFont="1" applyFill="1" applyBorder="1" applyAlignment="1">
      <alignment horizontal="center" vertical="center"/>
    </xf>
    <xf numFmtId="0" fontId="12" fillId="0" borderId="8" xfId="0" applyFont="1" applyFill="1" applyBorder="1" applyAlignment="1">
      <alignment vertical="center"/>
    </xf>
    <xf numFmtId="2" fontId="9" fillId="0" borderId="18" xfId="6" applyNumberFormat="1" applyFont="1" applyFill="1" applyBorder="1" applyAlignment="1" applyProtection="1">
      <alignment horizontal="center" vertical="center"/>
      <protection hidden="1"/>
    </xf>
    <xf numFmtId="2" fontId="5" fillId="0" borderId="8" xfId="0" applyNumberFormat="1" applyFont="1" applyFill="1" applyBorder="1" applyAlignment="1">
      <alignment horizontal="center" vertical="center"/>
    </xf>
    <xf numFmtId="2" fontId="9" fillId="0" borderId="19" xfId="0" applyNumberFormat="1" applyFont="1" applyFill="1" applyBorder="1" applyAlignment="1">
      <alignment horizontal="center" vertical="center"/>
    </xf>
    <xf numFmtId="0" fontId="7" fillId="0" borderId="18" xfId="0" applyFont="1" applyFill="1" applyBorder="1" applyAlignment="1">
      <alignment horizontal="center" vertical="center"/>
    </xf>
    <xf numFmtId="2" fontId="17" fillId="0" borderId="18" xfId="6" applyNumberFormat="1" applyFont="1" applyFill="1" applyBorder="1" applyAlignment="1" applyProtection="1">
      <alignment horizontal="center" vertical="center"/>
      <protection hidden="1"/>
    </xf>
    <xf numFmtId="2" fontId="10" fillId="0" borderId="8" xfId="0" applyNumberFormat="1" applyFont="1" applyFill="1" applyBorder="1" applyAlignment="1">
      <alignment horizontal="center" vertical="center"/>
    </xf>
    <xf numFmtId="2" fontId="17" fillId="0" borderId="19" xfId="0" applyNumberFormat="1" applyFont="1" applyFill="1" applyBorder="1" applyAlignment="1">
      <alignment horizontal="center" vertical="center"/>
    </xf>
    <xf numFmtId="0" fontId="10" fillId="0" borderId="8" xfId="0" applyFont="1" applyFill="1" applyBorder="1" applyAlignment="1">
      <alignment horizontal="center" vertical="center"/>
    </xf>
    <xf numFmtId="0" fontId="7" fillId="0" borderId="8" xfId="0" applyFont="1" applyFill="1" applyBorder="1" applyAlignment="1">
      <alignment horizontal="center" vertical="center"/>
    </xf>
    <xf numFmtId="3" fontId="9" fillId="0" borderId="8" xfId="0" applyNumberFormat="1" applyFont="1" applyFill="1" applyBorder="1" applyAlignment="1">
      <alignment horizontal="center" vertical="center"/>
    </xf>
    <xf numFmtId="3" fontId="5" fillId="0" borderId="8" xfId="0" applyNumberFormat="1" applyFont="1" applyFill="1" applyBorder="1" applyAlignment="1">
      <alignment horizontal="center" vertical="center"/>
    </xf>
    <xf numFmtId="0" fontId="46" fillId="0" borderId="8" xfId="0" applyFont="1" applyFill="1" applyBorder="1" applyAlignment="1">
      <alignment vertical="center"/>
    </xf>
    <xf numFmtId="3" fontId="31" fillId="0" borderId="8" xfId="7" applyNumberFormat="1" applyFont="1" applyFill="1" applyBorder="1" applyAlignment="1">
      <alignment horizontal="center" vertical="center"/>
    </xf>
    <xf numFmtId="0" fontId="7" fillId="0" borderId="1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5" fillId="0" borderId="0" xfId="0" quotePrefix="1" applyFont="1" applyFill="1" applyBorder="1"/>
    <xf numFmtId="0" fontId="5" fillId="0" borderId="0" xfId="0" quotePrefix="1" applyFont="1"/>
    <xf numFmtId="4" fontId="5" fillId="0" borderId="8" xfId="0" applyNumberFormat="1" applyFont="1" applyBorder="1"/>
    <xf numFmtId="4" fontId="17" fillId="0" borderId="8" xfId="7" applyNumberFormat="1" applyFont="1" applyFill="1" applyBorder="1" applyAlignment="1" applyProtection="1">
      <alignment vertical="center"/>
      <protection hidden="1"/>
    </xf>
    <xf numFmtId="2" fontId="5" fillId="0" borderId="8" xfId="14" applyNumberFormat="1" applyFont="1" applyBorder="1"/>
    <xf numFmtId="0" fontId="5" fillId="0" borderId="0" xfId="0" applyFont="1" applyBorder="1" applyAlignment="1">
      <alignment horizontal="right"/>
    </xf>
    <xf numFmtId="0" fontId="10" fillId="0" borderId="8" xfId="0" applyFont="1" applyBorder="1" applyAlignment="1">
      <alignment horizontal="right"/>
    </xf>
    <xf numFmtId="0" fontId="5" fillId="0" borderId="0" xfId="0" applyFont="1" applyBorder="1" applyAlignment="1">
      <alignment vertical="center"/>
    </xf>
    <xf numFmtId="0" fontId="52" fillId="0" borderId="0" xfId="0" applyFont="1" applyAlignment="1">
      <alignment horizontal="center"/>
    </xf>
    <xf numFmtId="0" fontId="53" fillId="0" borderId="0" xfId="0" applyFont="1" applyFill="1" applyBorder="1"/>
    <xf numFmtId="0" fontId="18" fillId="3" borderId="45"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3" borderId="27" xfId="0" applyFont="1" applyFill="1" applyBorder="1" applyAlignment="1">
      <alignment horizontal="center" vertical="center" wrapText="1"/>
    </xf>
    <xf numFmtId="166" fontId="5" fillId="0" borderId="0" xfId="0" applyNumberFormat="1" applyFont="1"/>
    <xf numFmtId="166" fontId="5" fillId="0" borderId="8" xfId="0" applyNumberFormat="1" applyFont="1" applyBorder="1"/>
    <xf numFmtId="4" fontId="20" fillId="0" borderId="0" xfId="17" applyNumberFormat="1" applyFont="1" applyFill="1" applyBorder="1" applyAlignment="1" applyProtection="1"/>
    <xf numFmtId="0" fontId="20" fillId="0" borderId="0" xfId="17" applyNumberFormat="1" applyFont="1" applyFill="1" applyBorder="1" applyAlignment="1" applyProtection="1"/>
    <xf numFmtId="168" fontId="20" fillId="0" borderId="0" xfId="4" applyNumberFormat="1" applyFont="1" applyBorder="1" applyAlignment="1">
      <alignment horizontal="right" vertical="center"/>
    </xf>
    <xf numFmtId="168" fontId="20" fillId="0" borderId="0" xfId="17" applyNumberFormat="1" applyFont="1" applyFill="1" applyBorder="1" applyAlignment="1" applyProtection="1">
      <alignment horizontal="center" vertical="center"/>
    </xf>
    <xf numFmtId="168" fontId="20" fillId="0" borderId="0" xfId="4" applyNumberFormat="1" applyFont="1" applyBorder="1" applyAlignment="1">
      <alignment horizontal="center" vertical="center"/>
    </xf>
    <xf numFmtId="166" fontId="22" fillId="0" borderId="0" xfId="5" applyNumberFormat="1" applyFont="1" applyBorder="1" applyAlignment="1">
      <alignment horizontal="center" vertical="center"/>
    </xf>
    <xf numFmtId="166" fontId="20" fillId="0" borderId="0" xfId="4" applyNumberFormat="1" applyFont="1" applyBorder="1" applyAlignment="1">
      <alignment horizontal="center" vertical="center"/>
    </xf>
    <xf numFmtId="0" fontId="20" fillId="0" borderId="0" xfId="4" applyFont="1" applyBorder="1" applyAlignment="1">
      <alignment horizontal="center" vertical="center"/>
    </xf>
    <xf numFmtId="0" fontId="20" fillId="0" borderId="0" xfId="4" applyFont="1" applyFill="1" applyBorder="1" applyAlignment="1">
      <alignment wrapText="1"/>
    </xf>
    <xf numFmtId="0" fontId="9" fillId="0" borderId="8" xfId="17" applyNumberFormat="1" applyFont="1" applyFill="1" applyBorder="1" applyAlignment="1" applyProtection="1"/>
    <xf numFmtId="168" fontId="10" fillId="0" borderId="27" xfId="0" applyNumberFormat="1" applyFont="1" applyBorder="1" applyAlignment="1">
      <alignment horizontal="center" vertical="center" wrapText="1"/>
    </xf>
    <xf numFmtId="168" fontId="5" fillId="0" borderId="27" xfId="0" applyNumberFormat="1" applyFont="1" applyBorder="1" applyAlignment="1">
      <alignment horizontal="center" vertical="center" wrapText="1"/>
    </xf>
    <xf numFmtId="166" fontId="5" fillId="0" borderId="0" xfId="19" applyNumberFormat="1" applyFont="1"/>
    <xf numFmtId="9" fontId="5" fillId="0" borderId="0" xfId="19" applyFont="1"/>
    <xf numFmtId="168" fontId="10" fillId="0" borderId="27" xfId="0" applyNumberFormat="1" applyFont="1" applyBorder="1" applyAlignment="1">
      <alignment horizontal="center" vertical="center"/>
    </xf>
    <xf numFmtId="168" fontId="5" fillId="0" borderId="27" xfId="0" applyNumberFormat="1" applyFont="1" applyBorder="1" applyAlignment="1">
      <alignment horizontal="center" vertical="center"/>
    </xf>
    <xf numFmtId="167" fontId="10" fillId="0" borderId="27" xfId="0" applyNumberFormat="1" applyFont="1" applyBorder="1" applyAlignment="1">
      <alignment horizontal="center" vertical="center"/>
    </xf>
    <xf numFmtId="167" fontId="5" fillId="0" borderId="27" xfId="0" applyNumberFormat="1" applyFont="1" applyBorder="1" applyAlignment="1">
      <alignment horizontal="center" vertical="center"/>
    </xf>
    <xf numFmtId="168" fontId="5" fillId="0" borderId="45" xfId="0" applyNumberFormat="1" applyFont="1" applyBorder="1" applyAlignment="1">
      <alignment horizontal="center" vertical="center" wrapText="1"/>
    </xf>
    <xf numFmtId="168" fontId="10" fillId="0" borderId="45" xfId="0" applyNumberFormat="1" applyFont="1" applyBorder="1" applyAlignment="1">
      <alignment horizontal="center" vertical="center" wrapText="1"/>
    </xf>
    <xf numFmtId="0" fontId="9" fillId="0" borderId="8" xfId="20" applyFont="1" applyBorder="1"/>
    <xf numFmtId="0" fontId="5" fillId="0" borderId="0" xfId="0" applyFont="1" applyBorder="1" applyProtection="1">
      <protection locked="0"/>
    </xf>
    <xf numFmtId="0" fontId="9" fillId="0" borderId="0" xfId="20" applyFont="1" applyBorder="1"/>
    <xf numFmtId="167" fontId="9" fillId="0" borderId="0" xfId="20" applyNumberFormat="1" applyFont="1" applyBorder="1"/>
    <xf numFmtId="0" fontId="11" fillId="3" borderId="50"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50" xfId="0" applyFont="1" applyFill="1" applyBorder="1" applyAlignment="1">
      <alignment horizontal="center" vertical="center"/>
    </xf>
    <xf numFmtId="0" fontId="11" fillId="3" borderId="51" xfId="0" applyFont="1" applyFill="1" applyBorder="1" applyAlignment="1">
      <alignment horizontal="center" vertical="center"/>
    </xf>
    <xf numFmtId="0" fontId="57" fillId="0" borderId="0" xfId="0" applyFont="1"/>
    <xf numFmtId="167" fontId="44" fillId="0" borderId="27" xfId="0" applyNumberFormat="1" applyFont="1" applyBorder="1" applyAlignment="1">
      <alignment horizontal="center" vertical="center"/>
    </xf>
    <xf numFmtId="167" fontId="10" fillId="0" borderId="27" xfId="0" applyNumberFormat="1" applyFont="1" applyBorder="1" applyAlignment="1">
      <alignment horizontal="center" vertical="center" wrapText="1"/>
    </xf>
    <xf numFmtId="167" fontId="5" fillId="0" borderId="27" xfId="0" applyNumberFormat="1" applyFont="1" applyBorder="1" applyAlignment="1">
      <alignment horizontal="center" vertical="center" wrapText="1"/>
    </xf>
    <xf numFmtId="49" fontId="14" fillId="0" borderId="0" xfId="0" applyNumberFormat="1" applyFont="1" applyAlignment="1">
      <alignment vertical="center"/>
    </xf>
    <xf numFmtId="0" fontId="18" fillId="3" borderId="33" xfId="0" applyFont="1" applyFill="1" applyBorder="1" applyAlignment="1">
      <alignment horizontal="center" vertical="center" wrapText="1"/>
    </xf>
    <xf numFmtId="0" fontId="18" fillId="3" borderId="50"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45" xfId="0" applyFont="1" applyFill="1" applyBorder="1" applyAlignment="1">
      <alignment horizontal="center" vertical="center"/>
    </xf>
    <xf numFmtId="0" fontId="18" fillId="3" borderId="25" xfId="0" applyFont="1" applyFill="1" applyBorder="1" applyAlignment="1">
      <alignment horizontal="center" vertical="center" wrapText="1"/>
    </xf>
    <xf numFmtId="0" fontId="18" fillId="3" borderId="28" xfId="0" applyFont="1" applyFill="1" applyBorder="1" applyAlignment="1">
      <alignment horizontal="center" vertical="center"/>
    </xf>
    <xf numFmtId="168" fontId="10" fillId="0" borderId="45" xfId="0" applyNumberFormat="1" applyFont="1" applyBorder="1" applyAlignment="1">
      <alignment horizontal="center" vertical="center"/>
    </xf>
    <xf numFmtId="168" fontId="5" fillId="0" borderId="45" xfId="0" applyNumberFormat="1" applyFont="1" applyBorder="1" applyAlignment="1">
      <alignment horizontal="center" vertical="center"/>
    </xf>
    <xf numFmtId="0" fontId="10" fillId="0" borderId="0" xfId="0" applyFont="1" applyFill="1"/>
    <xf numFmtId="0" fontId="10" fillId="0" borderId="0" xfId="0" applyFont="1" applyFill="1" applyAlignment="1"/>
    <xf numFmtId="0" fontId="18" fillId="3" borderId="31" xfId="0" applyFont="1" applyFill="1" applyBorder="1" applyAlignment="1">
      <alignment horizontal="center" vertical="center" wrapText="1"/>
    </xf>
    <xf numFmtId="3" fontId="7" fillId="0" borderId="27" xfId="0" applyNumberFormat="1" applyFont="1" applyBorder="1" applyAlignment="1">
      <alignment horizontal="center" vertical="center"/>
    </xf>
    <xf numFmtId="167" fontId="7" fillId="0" borderId="27" xfId="0" applyNumberFormat="1" applyFont="1" applyBorder="1" applyAlignment="1">
      <alignment horizontal="center" vertical="center"/>
    </xf>
    <xf numFmtId="0" fontId="58" fillId="0" borderId="0" xfId="0" applyFont="1" applyFill="1"/>
    <xf numFmtId="0" fontId="60" fillId="0" borderId="0" xfId="0" applyFont="1"/>
    <xf numFmtId="0" fontId="18" fillId="3" borderId="52" xfId="0" applyFont="1" applyFill="1" applyBorder="1" applyAlignment="1">
      <alignment horizontal="center" vertical="center"/>
    </xf>
    <xf numFmtId="0" fontId="10" fillId="0" borderId="0" xfId="0" applyFont="1" applyFill="1" applyProtection="1">
      <protection locked="0"/>
    </xf>
    <xf numFmtId="0" fontId="18" fillId="3" borderId="39"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5" fillId="0" borderId="0" xfId="0" applyFont="1" applyAlignment="1">
      <alignment horizontal="center"/>
    </xf>
    <xf numFmtId="0" fontId="18" fillId="3" borderId="39"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5" fillId="2" borderId="35" xfId="0" applyFont="1" applyFill="1" applyBorder="1" applyAlignment="1">
      <alignment horizontal="justify" vertical="center"/>
    </xf>
    <xf numFmtId="0" fontId="5" fillId="2" borderId="51" xfId="0" applyFont="1" applyFill="1" applyBorder="1" applyAlignment="1">
      <alignment horizontal="right" vertical="center"/>
    </xf>
    <xf numFmtId="0" fontId="25" fillId="0" borderId="26" xfId="0" applyFont="1" applyBorder="1" applyAlignment="1">
      <alignment horizontal="left" vertical="center" wrapText="1"/>
    </xf>
    <xf numFmtId="0" fontId="18" fillId="3" borderId="40" xfId="0" applyFont="1" applyFill="1" applyBorder="1" applyAlignment="1">
      <alignment horizontal="right" vertical="center"/>
    </xf>
    <xf numFmtId="0" fontId="7" fillId="0" borderId="26" xfId="0" applyFont="1" applyBorder="1" applyAlignment="1">
      <alignment vertical="center"/>
    </xf>
    <xf numFmtId="0" fontId="12" fillId="0" borderId="26" xfId="0" applyFont="1" applyBorder="1" applyAlignment="1">
      <alignment vertical="center"/>
    </xf>
    <xf numFmtId="0" fontId="10" fillId="0" borderId="0" xfId="0" applyFont="1" applyFill="1" applyAlignment="1">
      <alignment horizontal="left" vertical="center"/>
    </xf>
    <xf numFmtId="3" fontId="9" fillId="0" borderId="8" xfId="20" applyNumberFormat="1" applyFont="1" applyBorder="1"/>
    <xf numFmtId="168" fontId="12" fillId="0" borderId="27" xfId="0" applyNumberFormat="1" applyFont="1" applyBorder="1" applyAlignment="1">
      <alignment horizontal="center" vertical="center" wrapText="1"/>
    </xf>
    <xf numFmtId="3" fontId="42" fillId="0" borderId="27" xfId="0" applyNumberFormat="1" applyFont="1" applyBorder="1" applyAlignment="1">
      <alignment horizontal="center" vertical="center" wrapText="1"/>
    </xf>
    <xf numFmtId="3" fontId="10" fillId="0" borderId="0" xfId="0" applyNumberFormat="1" applyFont="1" applyBorder="1" applyAlignment="1">
      <alignment horizontal="center" vertical="center" wrapText="1"/>
    </xf>
    <xf numFmtId="0" fontId="8" fillId="0" borderId="0" xfId="0" applyFont="1" applyBorder="1" applyAlignment="1">
      <alignment horizontal="justify" vertical="center" wrapText="1"/>
    </xf>
    <xf numFmtId="0" fontId="18" fillId="3" borderId="45" xfId="0" applyFont="1" applyFill="1" applyBorder="1" applyAlignment="1">
      <alignment horizontal="center" vertical="center" wrapText="1"/>
    </xf>
    <xf numFmtId="0" fontId="9" fillId="0" borderId="26" xfId="0" applyFont="1" applyBorder="1" applyAlignment="1">
      <alignment horizontal="left" vertical="center"/>
    </xf>
    <xf numFmtId="168" fontId="9" fillId="0" borderId="27" xfId="0" applyNumberFormat="1" applyFont="1" applyBorder="1" applyAlignment="1">
      <alignment horizontal="center" vertical="center" wrapText="1"/>
    </xf>
    <xf numFmtId="0" fontId="7" fillId="2" borderId="34" xfId="0" applyFont="1" applyFill="1" applyBorder="1" applyAlignment="1">
      <alignment horizontal="left" vertical="top" wrapText="1"/>
    </xf>
    <xf numFmtId="0" fontId="7" fillId="2" borderId="33" xfId="0" applyFont="1" applyFill="1" applyBorder="1" applyAlignment="1">
      <alignment horizontal="left" wrapText="1"/>
    </xf>
    <xf numFmtId="0" fontId="7" fillId="2" borderId="26" xfId="0" applyFont="1" applyFill="1" applyBorder="1" applyAlignment="1">
      <alignment horizontal="left" wrapText="1"/>
    </xf>
    <xf numFmtId="0" fontId="17" fillId="0" borderId="0" xfId="0" applyFont="1" applyFill="1" applyProtection="1">
      <protection locked="0"/>
    </xf>
    <xf numFmtId="0" fontId="8" fillId="0" borderId="0" xfId="0" applyFont="1" applyAlignment="1"/>
    <xf numFmtId="0" fontId="11" fillId="3" borderId="25" xfId="0" applyFont="1" applyFill="1" applyBorder="1" applyAlignment="1">
      <alignment horizontal="center" vertical="center"/>
    </xf>
    <xf numFmtId="0" fontId="18" fillId="3" borderId="25"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5" fillId="0" borderId="0" xfId="0" applyFont="1" applyFill="1" applyAlignment="1"/>
    <xf numFmtId="168" fontId="19" fillId="0" borderId="8" xfId="4" applyNumberFormat="1" applyFont="1" applyBorder="1" applyAlignment="1">
      <alignment horizontal="right" vertical="center"/>
    </xf>
    <xf numFmtId="0" fontId="25" fillId="0" borderId="45" xfId="0" applyFont="1" applyBorder="1" applyAlignment="1">
      <alignment horizontal="left" vertical="center" wrapText="1"/>
    </xf>
    <xf numFmtId="0" fontId="26" fillId="0" borderId="45" xfId="0" applyFont="1" applyBorder="1" applyAlignment="1">
      <alignment horizontal="left" vertical="center" wrapText="1"/>
    </xf>
    <xf numFmtId="167" fontId="20" fillId="0" borderId="45" xfId="0" applyNumberFormat="1" applyFont="1" applyBorder="1" applyAlignment="1">
      <alignment horizontal="center" vertical="center"/>
    </xf>
    <xf numFmtId="167" fontId="19" fillId="0" borderId="45" xfId="0" applyNumberFormat="1" applyFont="1" applyBorder="1" applyAlignment="1">
      <alignment horizontal="center" vertical="center"/>
    </xf>
    <xf numFmtId="0" fontId="9" fillId="0" borderId="8" xfId="17" applyNumberFormat="1" applyFont="1" applyFill="1" applyBorder="1" applyAlignment="1" applyProtection="1">
      <alignment horizontal="center"/>
    </xf>
    <xf numFmtId="0" fontId="59" fillId="0" borderId="0" xfId="0" applyFont="1" applyFill="1"/>
    <xf numFmtId="0" fontId="17" fillId="0" borderId="0" xfId="0" applyFont="1" applyFill="1" applyAlignment="1">
      <alignment horizontal="left" vertical="center"/>
    </xf>
    <xf numFmtId="0" fontId="9" fillId="0" borderId="8" xfId="20" applyFont="1" applyBorder="1" applyAlignment="1">
      <alignment horizontal="center"/>
    </xf>
    <xf numFmtId="0" fontId="64" fillId="0" borderId="0" xfId="0" applyFont="1"/>
    <xf numFmtId="0" fontId="65" fillId="0" borderId="0" xfId="0" applyFont="1"/>
    <xf numFmtId="167" fontId="10" fillId="2" borderId="27" xfId="0" applyNumberFormat="1" applyFont="1" applyFill="1" applyBorder="1" applyAlignment="1">
      <alignment horizontal="center" vertical="center" wrapText="1"/>
    </xf>
    <xf numFmtId="167" fontId="5" fillId="2" borderId="27" xfId="0" applyNumberFormat="1" applyFont="1" applyFill="1" applyBorder="1" applyAlignment="1">
      <alignment horizontal="center" vertical="center" wrapText="1"/>
    </xf>
    <xf numFmtId="3" fontId="66" fillId="0" borderId="0" xfId="22" applyNumberFormat="1" applyFont="1" applyAlignment="1" applyProtection="1">
      <alignment vertical="center"/>
      <protection locked="0"/>
    </xf>
    <xf numFmtId="167" fontId="66" fillId="0" borderId="0" xfId="22" applyNumberFormat="1" applyFont="1" applyAlignment="1" applyProtection="1">
      <alignment vertical="center"/>
      <protection locked="0"/>
    </xf>
    <xf numFmtId="167" fontId="9" fillId="0" borderId="27" xfId="0" applyNumberFormat="1" applyFont="1" applyBorder="1" applyAlignment="1">
      <alignment horizontal="center" vertical="center"/>
    </xf>
    <xf numFmtId="0" fontId="0" fillId="0" borderId="0" xfId="0" applyBorder="1"/>
    <xf numFmtId="171" fontId="0" fillId="0" borderId="0" xfId="0" applyNumberFormat="1" applyBorder="1"/>
    <xf numFmtId="3" fontId="0" fillId="0" borderId="0" xfId="0" applyNumberFormat="1" applyBorder="1"/>
    <xf numFmtId="0" fontId="5" fillId="0" borderId="0" xfId="0" applyFont="1" applyBorder="1" applyAlignment="1"/>
    <xf numFmtId="3" fontId="67" fillId="0" borderId="0" xfId="23" applyNumberFormat="1" applyFont="1" applyBorder="1" applyAlignment="1">
      <alignment horizontal="center" vertical="center"/>
    </xf>
    <xf numFmtId="3" fontId="17" fillId="0" borderId="8" xfId="0" applyNumberFormat="1" applyFont="1" applyFill="1" applyBorder="1" applyAlignment="1">
      <alignment horizontal="center" vertical="center"/>
    </xf>
    <xf numFmtId="0" fontId="20" fillId="0" borderId="26" xfId="0" applyFont="1" applyBorder="1" applyAlignment="1">
      <alignment horizontal="justify" vertical="center" wrapText="1"/>
    </xf>
    <xf numFmtId="0" fontId="19" fillId="0" borderId="24" xfId="0" applyFont="1" applyFill="1" applyBorder="1" applyAlignment="1">
      <alignment horizontal="justify" vertical="center" wrapText="1"/>
    </xf>
    <xf numFmtId="0" fontId="19" fillId="0" borderId="50" xfId="0" applyFont="1" applyBorder="1" applyAlignment="1">
      <alignment vertical="center" wrapText="1"/>
    </xf>
    <xf numFmtId="0" fontId="17" fillId="0" borderId="24" xfId="0" applyFont="1" applyFill="1" applyBorder="1" applyAlignment="1">
      <alignment horizontal="center" vertical="center" wrapText="1"/>
    </xf>
    <xf numFmtId="3" fontId="68" fillId="0" borderId="25" xfId="0" applyNumberFormat="1" applyFont="1" applyBorder="1" applyAlignment="1">
      <alignment horizontal="center" vertical="center" wrapText="1"/>
    </xf>
    <xf numFmtId="3" fontId="68" fillId="0" borderId="24" xfId="0" applyNumberFormat="1" applyFont="1" applyBorder="1" applyAlignment="1">
      <alignment horizontal="center" vertical="center" wrapText="1"/>
    </xf>
    <xf numFmtId="3" fontId="69" fillId="0" borderId="24" xfId="0" applyNumberFormat="1" applyFont="1" applyBorder="1" applyAlignment="1">
      <alignment horizontal="center" vertical="center" wrapText="1"/>
    </xf>
    <xf numFmtId="49" fontId="17" fillId="0" borderId="24" xfId="0" applyNumberFormat="1" applyFont="1" applyFill="1" applyBorder="1" applyAlignment="1">
      <alignment horizontal="center" vertical="center"/>
    </xf>
    <xf numFmtId="1" fontId="55" fillId="0" borderId="0" xfId="0" applyNumberFormat="1" applyFont="1" applyBorder="1"/>
    <xf numFmtId="1" fontId="5" fillId="0" borderId="0" xfId="0" applyNumberFormat="1" applyFont="1" applyBorder="1"/>
    <xf numFmtId="10" fontId="62" fillId="0" borderId="0" xfId="1" applyNumberFormat="1" applyFont="1" applyBorder="1"/>
    <xf numFmtId="10" fontId="51" fillId="0" borderId="0" xfId="1" applyNumberFormat="1" applyFont="1" applyBorder="1" applyAlignment="1">
      <alignment horizontal="center" vertical="center"/>
    </xf>
    <xf numFmtId="9" fontId="51" fillId="0" borderId="0" xfId="1" applyFont="1" applyBorder="1" applyAlignment="1">
      <alignment horizontal="center" vertical="center"/>
    </xf>
    <xf numFmtId="0" fontId="16" fillId="0" borderId="0" xfId="0" applyNumberFormat="1" applyFont="1" applyBorder="1"/>
    <xf numFmtId="0" fontId="16" fillId="0" borderId="0" xfId="0" applyNumberFormat="1" applyFont="1" applyBorder="1" applyAlignment="1">
      <alignment horizontal="center"/>
    </xf>
    <xf numFmtId="0" fontId="16" fillId="0" borderId="0" xfId="14" applyNumberFormat="1" applyFont="1" applyBorder="1"/>
    <xf numFmtId="1" fontId="54" fillId="0" borderId="0" xfId="14" applyNumberFormat="1" applyFont="1" applyBorder="1" applyAlignment="1">
      <alignment horizontal="center"/>
    </xf>
    <xf numFmtId="0" fontId="17" fillId="0" borderId="26" xfId="0" applyFont="1" applyBorder="1" applyAlignment="1">
      <alignment horizontal="left" vertical="center"/>
    </xf>
    <xf numFmtId="3" fontId="17" fillId="0" borderId="27" xfId="0" applyNumberFormat="1" applyFont="1" applyBorder="1" applyAlignment="1">
      <alignment horizontal="center" vertical="center"/>
    </xf>
    <xf numFmtId="0" fontId="17" fillId="0" borderId="27" xfId="0" applyFont="1" applyBorder="1" applyAlignment="1">
      <alignment horizontal="center" vertical="center"/>
    </xf>
    <xf numFmtId="0" fontId="15" fillId="0" borderId="0" xfId="0" applyFont="1" applyAlignment="1">
      <alignment horizontal="justify" vertical="center"/>
    </xf>
    <xf numFmtId="0" fontId="9" fillId="0" borderId="27" xfId="0" applyFont="1" applyBorder="1" applyAlignment="1">
      <alignment horizontal="center" vertical="center" wrapText="1"/>
    </xf>
    <xf numFmtId="0" fontId="9" fillId="0" borderId="26" xfId="0" applyFont="1" applyBorder="1" applyAlignment="1">
      <alignment horizontal="left" vertical="center" wrapText="1"/>
    </xf>
    <xf numFmtId="0" fontId="9" fillId="0" borderId="26" xfId="0" applyFont="1" applyBorder="1" applyAlignment="1">
      <alignment horizontal="left" wrapText="1"/>
    </xf>
    <xf numFmtId="3" fontId="62" fillId="0" borderId="16" xfId="2" applyNumberFormat="1" applyFont="1" applyFill="1" applyBorder="1" applyAlignment="1" applyProtection="1"/>
    <xf numFmtId="0" fontId="62" fillId="0" borderId="8" xfId="2" applyNumberFormat="1" applyFont="1" applyFill="1" applyBorder="1" applyAlignment="1" applyProtection="1"/>
    <xf numFmtId="3" fontId="70" fillId="0" borderId="16" xfId="2" applyNumberFormat="1" applyFont="1" applyFill="1" applyBorder="1" applyAlignment="1" applyProtection="1"/>
    <xf numFmtId="0" fontId="70" fillId="0" borderId="8" xfId="2" applyNumberFormat="1" applyFont="1" applyFill="1" applyBorder="1" applyAlignment="1" applyProtection="1"/>
    <xf numFmtId="3" fontId="70" fillId="0" borderId="16" xfId="2" applyNumberFormat="1" applyFont="1" applyFill="1" applyBorder="1" applyAlignment="1" applyProtection="1">
      <alignment horizontal="right"/>
    </xf>
    <xf numFmtId="3" fontId="70" fillId="0" borderId="8" xfId="2" applyNumberFormat="1" applyFont="1" applyFill="1" applyBorder="1" applyAlignment="1" applyProtection="1">
      <alignment horizontal="right"/>
    </xf>
    <xf numFmtId="3" fontId="62" fillId="0" borderId="8" xfId="2" applyNumberFormat="1" applyFont="1" applyFill="1" applyBorder="1" applyAlignment="1" applyProtection="1"/>
    <xf numFmtId="2" fontId="70" fillId="0" borderId="8" xfId="2" applyNumberFormat="1" applyFont="1" applyFill="1" applyBorder="1" applyAlignment="1" applyProtection="1">
      <alignment horizontal="right"/>
    </xf>
    <xf numFmtId="1" fontId="5" fillId="0" borderId="0" xfId="0" applyNumberFormat="1" applyFont="1"/>
    <xf numFmtId="0" fontId="18" fillId="3" borderId="25" xfId="0" applyFont="1" applyFill="1" applyBorder="1" applyAlignment="1">
      <alignment horizontal="center" vertical="center" wrapText="1"/>
    </xf>
    <xf numFmtId="3" fontId="20" fillId="0" borderId="27" xfId="0" applyNumberFormat="1" applyFont="1" applyBorder="1" applyAlignment="1">
      <alignment horizontal="center" vertical="center" wrapText="1"/>
    </xf>
    <xf numFmtId="166" fontId="20" fillId="0" borderId="27" xfId="1" applyNumberFormat="1" applyFont="1" applyBorder="1" applyAlignment="1">
      <alignment horizontal="center" vertical="center" wrapText="1"/>
    </xf>
    <xf numFmtId="166" fontId="20" fillId="0" borderId="27" xfId="0" applyNumberFormat="1" applyFont="1" applyBorder="1" applyAlignment="1">
      <alignment horizontal="center" vertical="center" wrapText="1"/>
    </xf>
    <xf numFmtId="3" fontId="19" fillId="0" borderId="27" xfId="0" applyNumberFormat="1" applyFont="1" applyBorder="1" applyAlignment="1">
      <alignment horizontal="center" vertical="center" wrapText="1"/>
    </xf>
    <xf numFmtId="166" fontId="19" fillId="0" borderId="27" xfId="0" applyNumberFormat="1" applyFont="1" applyBorder="1" applyAlignment="1">
      <alignment horizontal="center" vertical="center" wrapText="1"/>
    </xf>
    <xf numFmtId="0" fontId="8" fillId="0" borderId="0" xfId="0" applyFont="1" applyFill="1"/>
    <xf numFmtId="0" fontId="62" fillId="2" borderId="27" xfId="0" applyFont="1" applyFill="1" applyBorder="1" applyAlignment="1">
      <alignment horizontal="center" vertical="center"/>
    </xf>
    <xf numFmtId="0" fontId="15" fillId="0" borderId="0" xfId="0" applyFont="1" applyAlignment="1">
      <alignment horizontal="left" vertical="center"/>
    </xf>
    <xf numFmtId="0" fontId="62" fillId="0" borderId="0" xfId="0" applyFont="1"/>
    <xf numFmtId="3" fontId="9" fillId="2" borderId="27" xfId="0" applyNumberFormat="1" applyFont="1" applyFill="1" applyBorder="1" applyAlignment="1">
      <alignment horizontal="center" vertical="center"/>
    </xf>
    <xf numFmtId="167" fontId="9" fillId="2" borderId="27" xfId="0" applyNumberFormat="1" applyFont="1" applyFill="1" applyBorder="1" applyAlignment="1">
      <alignment horizontal="center" vertical="center"/>
    </xf>
    <xf numFmtId="0" fontId="9" fillId="2" borderId="51" xfId="0" applyFont="1" applyFill="1" applyBorder="1" applyAlignment="1">
      <alignment horizontal="center" vertical="center"/>
    </xf>
    <xf numFmtId="0" fontId="9" fillId="2" borderId="27" xfId="0" applyFont="1" applyFill="1" applyBorder="1" applyAlignment="1">
      <alignment horizontal="center" vertical="center"/>
    </xf>
    <xf numFmtId="167" fontId="9" fillId="2" borderId="26" xfId="0" applyNumberFormat="1" applyFont="1" applyFill="1" applyBorder="1" applyAlignment="1">
      <alignment horizontal="center" vertical="center"/>
    </xf>
    <xf numFmtId="0" fontId="9" fillId="2" borderId="32"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5" xfId="0" applyFont="1" applyFill="1" applyBorder="1" applyAlignment="1">
      <alignment horizontal="center" vertical="center"/>
    </xf>
    <xf numFmtId="0" fontId="17" fillId="0" borderId="26" xfId="0" applyFont="1" applyBorder="1" applyAlignment="1">
      <alignment horizontal="justify" vertical="center"/>
    </xf>
    <xf numFmtId="167" fontId="17" fillId="0" borderId="27" xfId="0" applyNumberFormat="1" applyFont="1" applyFill="1" applyBorder="1" applyAlignment="1">
      <alignment horizontal="center" vertical="center"/>
    </xf>
    <xf numFmtId="0" fontId="9" fillId="0" borderId="26" xfId="0" applyFont="1" applyBorder="1" applyAlignment="1">
      <alignment horizontal="center" vertical="center"/>
    </xf>
    <xf numFmtId="0" fontId="9" fillId="0" borderId="26" xfId="0" applyFont="1" applyBorder="1" applyAlignment="1">
      <alignment horizontal="justify" vertical="center" wrapText="1"/>
    </xf>
    <xf numFmtId="170" fontId="9" fillId="0" borderId="26" xfId="0" applyNumberFormat="1" applyFont="1" applyBorder="1" applyAlignment="1">
      <alignment horizontal="center" vertical="center"/>
    </xf>
    <xf numFmtId="0" fontId="15" fillId="0" borderId="0" xfId="0" applyFont="1" applyAlignment="1">
      <alignment vertical="center"/>
    </xf>
    <xf numFmtId="0" fontId="53" fillId="0" borderId="0" xfId="0" applyFont="1" applyFill="1" applyBorder="1" applyAlignment="1">
      <alignment horizontal="justify" vertical="center"/>
    </xf>
    <xf numFmtId="0" fontId="63" fillId="0" borderId="0" xfId="4" applyFont="1" applyFill="1"/>
    <xf numFmtId="0" fontId="10" fillId="0" borderId="0" xfId="0" applyFont="1" applyBorder="1" applyAlignment="1">
      <alignment horizontal="center" vertical="center" wrapText="1"/>
    </xf>
    <xf numFmtId="0" fontId="10" fillId="0" borderId="0" xfId="0" applyFont="1" applyBorder="1" applyAlignment="1">
      <alignment horizontal="left"/>
    </xf>
    <xf numFmtId="0" fontId="5" fillId="0" borderId="0" xfId="0" applyFont="1" applyBorder="1" applyAlignment="1">
      <alignment horizontal="center"/>
    </xf>
    <xf numFmtId="167" fontId="5" fillId="0" borderId="0" xfId="0" applyNumberFormat="1" applyFont="1" applyBorder="1" applyAlignment="1">
      <alignment horizontal="center"/>
    </xf>
    <xf numFmtId="167" fontId="9" fillId="0" borderId="0" xfId="0" applyNumberFormat="1" applyFont="1" applyFill="1" applyBorder="1" applyAlignment="1">
      <alignment horizontal="center"/>
    </xf>
    <xf numFmtId="167" fontId="9" fillId="0" borderId="0" xfId="0" applyNumberFormat="1" applyFont="1" applyBorder="1" applyAlignment="1">
      <alignment horizontal="center"/>
    </xf>
    <xf numFmtId="0" fontId="18" fillId="3" borderId="25" xfId="0" applyFont="1" applyFill="1" applyBorder="1" applyAlignment="1">
      <alignment horizontal="center" vertical="center"/>
    </xf>
    <xf numFmtId="0" fontId="5" fillId="0" borderId="0" xfId="0" applyFont="1" applyBorder="1" applyAlignment="1">
      <alignment horizontal="justify" vertical="center"/>
    </xf>
    <xf numFmtId="0" fontId="5" fillId="0" borderId="0" xfId="0" applyFont="1" applyBorder="1" applyAlignment="1">
      <alignment horizontal="center" vertical="center"/>
    </xf>
    <xf numFmtId="4" fontId="5" fillId="0" borderId="27" xfId="0" applyNumberFormat="1" applyFont="1" applyBorder="1" applyAlignment="1">
      <alignment horizontal="center" vertical="center" wrapText="1"/>
    </xf>
    <xf numFmtId="0" fontId="10"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42"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43" fillId="0" borderId="0" xfId="0" applyFont="1" applyFill="1" applyBorder="1" applyAlignment="1">
      <alignment horizontal="justify" vertical="center"/>
    </xf>
    <xf numFmtId="0" fontId="5" fillId="0" borderId="0" xfId="0" applyFont="1" applyFill="1" applyBorder="1" applyAlignment="1">
      <alignment horizontal="center" vertical="center"/>
    </xf>
    <xf numFmtId="0" fontId="5" fillId="0" borderId="0" xfId="0" applyFont="1" applyFill="1" applyBorder="1" applyAlignment="1">
      <alignment horizontal="justify" vertical="center"/>
    </xf>
    <xf numFmtId="166" fontId="5" fillId="0" borderId="0" xfId="1" applyNumberFormat="1" applyFont="1" applyFill="1" applyBorder="1"/>
    <xf numFmtId="0" fontId="9" fillId="0" borderId="0" xfId="0" applyFont="1" applyFill="1" applyBorder="1" applyAlignment="1">
      <alignment horizontal="left" vertical="center"/>
    </xf>
    <xf numFmtId="3" fontId="9" fillId="0" borderId="0" xfId="0" applyNumberFormat="1" applyFont="1" applyFill="1" applyBorder="1" applyAlignment="1">
      <alignment horizontal="center" vertical="center" wrapText="1"/>
    </xf>
    <xf numFmtId="167" fontId="9" fillId="0" borderId="0" xfId="0" applyNumberFormat="1" applyFont="1" applyFill="1" applyBorder="1" applyAlignment="1">
      <alignment horizontal="center" vertical="center" wrapText="1"/>
    </xf>
    <xf numFmtId="168"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horizontal="center" vertical="center" wrapText="1"/>
    </xf>
    <xf numFmtId="0" fontId="28" fillId="0" borderId="0" xfId="0" applyFont="1" applyFill="1" applyBorder="1"/>
    <xf numFmtId="0" fontId="49" fillId="0" borderId="0" xfId="3" applyFill="1"/>
    <xf numFmtId="0" fontId="11" fillId="3" borderId="45" xfId="0" applyFont="1" applyFill="1" applyBorder="1" applyAlignment="1">
      <alignment horizontal="center" vertical="center" wrapText="1"/>
    </xf>
    <xf numFmtId="0" fontId="11" fillId="3" borderId="45" xfId="0" applyFont="1" applyFill="1" applyBorder="1" applyAlignment="1">
      <alignment horizontal="center" vertical="center"/>
    </xf>
    <xf numFmtId="0" fontId="18" fillId="3" borderId="45" xfId="0" applyFont="1" applyFill="1" applyBorder="1" applyAlignment="1">
      <alignment horizontal="center" vertical="center" wrapText="1"/>
    </xf>
    <xf numFmtId="0" fontId="18" fillId="3" borderId="45" xfId="0" applyFont="1" applyFill="1" applyBorder="1" applyAlignment="1">
      <alignment horizontal="center" vertical="center"/>
    </xf>
    <xf numFmtId="0" fontId="18" fillId="3" borderId="25" xfId="0" applyFont="1" applyFill="1" applyBorder="1" applyAlignment="1">
      <alignment horizontal="center" vertical="center" wrapText="1"/>
    </xf>
    <xf numFmtId="2" fontId="20" fillId="0" borderId="24" xfId="0" applyNumberFormat="1" applyFont="1" applyFill="1" applyBorder="1" applyAlignment="1">
      <alignment horizontal="center" vertical="center" wrapText="1"/>
    </xf>
    <xf numFmtId="2" fontId="20" fillId="0" borderId="25" xfId="0" applyNumberFormat="1" applyFont="1" applyFill="1" applyBorder="1" applyAlignment="1">
      <alignment horizontal="center" vertical="center" wrapText="1"/>
    </xf>
    <xf numFmtId="2" fontId="20" fillId="0" borderId="26" xfId="0" applyNumberFormat="1" applyFont="1" applyBorder="1" applyAlignment="1">
      <alignment horizontal="center" vertical="center" wrapText="1"/>
    </xf>
    <xf numFmtId="2" fontId="20" fillId="0" borderId="27" xfId="0" applyNumberFormat="1" applyFont="1" applyBorder="1" applyAlignment="1">
      <alignment horizontal="center" vertical="center" wrapText="1"/>
    </xf>
    <xf numFmtId="2" fontId="19" fillId="0" borderId="26" xfId="0" applyNumberFormat="1" applyFont="1" applyBorder="1" applyAlignment="1">
      <alignment horizontal="center" vertical="center" wrapText="1"/>
    </xf>
    <xf numFmtId="2" fontId="19" fillId="0" borderId="27" xfId="0" applyNumberFormat="1" applyFont="1" applyBorder="1" applyAlignment="1">
      <alignment horizontal="center" vertical="center" wrapText="1"/>
    </xf>
    <xf numFmtId="0" fontId="9" fillId="0" borderId="0" xfId="0" applyNumberFormat="1" applyFont="1" applyBorder="1"/>
    <xf numFmtId="0" fontId="9" fillId="0" borderId="0" xfId="0" applyFont="1" applyBorder="1"/>
    <xf numFmtId="0" fontId="9" fillId="0" borderId="0" xfId="14" applyNumberFormat="1" applyFont="1" applyBorder="1"/>
    <xf numFmtId="0" fontId="9" fillId="0" borderId="8" xfId="0" applyFont="1" applyBorder="1"/>
    <xf numFmtId="0" fontId="17" fillId="0" borderId="8" xfId="0" applyNumberFormat="1" applyFont="1" applyBorder="1" applyAlignment="1">
      <alignment horizontal="center" vertical="center"/>
    </xf>
    <xf numFmtId="2" fontId="9" fillId="0" borderId="8" xfId="1" applyNumberFormat="1" applyFont="1" applyBorder="1" applyAlignment="1">
      <alignment horizontal="center" vertical="center"/>
    </xf>
    <xf numFmtId="1" fontId="9" fillId="0" borderId="0" xfId="14" applyNumberFormat="1" applyFont="1" applyFill="1" applyBorder="1" applyAlignment="1">
      <alignment horizontal="center"/>
    </xf>
    <xf numFmtId="0" fontId="9" fillId="0" borderId="0" xfId="0" applyFont="1" applyFill="1" applyBorder="1"/>
    <xf numFmtId="49" fontId="13" fillId="0" borderId="0" xfId="0" applyNumberFormat="1" applyFont="1" applyFill="1" applyBorder="1"/>
    <xf numFmtId="49" fontId="5" fillId="0" borderId="0" xfId="0" applyNumberFormat="1" applyFont="1" applyFill="1" applyBorder="1"/>
    <xf numFmtId="1" fontId="73" fillId="0" borderId="0" xfId="0" applyNumberFormat="1" applyFont="1" applyBorder="1"/>
    <xf numFmtId="1" fontId="9" fillId="0" borderId="0" xfId="0" applyNumberFormat="1" applyFont="1" applyBorder="1"/>
    <xf numFmtId="0" fontId="10" fillId="0" borderId="17" xfId="0" applyFont="1" applyBorder="1" applyAlignment="1">
      <alignment horizontal="center" vertical="center"/>
    </xf>
    <xf numFmtId="2" fontId="9" fillId="0" borderId="8" xfId="1" applyNumberFormat="1" applyFont="1" applyFill="1" applyBorder="1" applyAlignment="1">
      <alignment horizontal="center" vertical="center"/>
    </xf>
    <xf numFmtId="4" fontId="5" fillId="0" borderId="0" xfId="0" applyNumberFormat="1" applyFont="1" applyBorder="1" applyAlignment="1">
      <alignment horizontal="left" indent="1"/>
    </xf>
    <xf numFmtId="4" fontId="17" fillId="0" borderId="0" xfId="7" applyNumberFormat="1" applyFont="1" applyFill="1" applyBorder="1" applyAlignment="1" applyProtection="1">
      <alignment horizontal="left" vertical="center" indent="1"/>
      <protection hidden="1"/>
    </xf>
    <xf numFmtId="2" fontId="5" fillId="0" borderId="0" xfId="0" applyNumberFormat="1" applyFont="1" applyFill="1" applyBorder="1"/>
    <xf numFmtId="2" fontId="5" fillId="0" borderId="0" xfId="0" applyNumberFormat="1" applyFont="1" applyBorder="1"/>
    <xf numFmtId="0" fontId="0" fillId="0" borderId="0" xfId="0" applyAlignment="1">
      <alignment wrapText="1"/>
    </xf>
    <xf numFmtId="1" fontId="9" fillId="0" borderId="27" xfId="0" applyNumberFormat="1" applyFont="1" applyBorder="1" applyAlignment="1">
      <alignment horizontal="center" vertical="center"/>
    </xf>
    <xf numFmtId="0" fontId="17" fillId="0" borderId="27" xfId="0" applyFont="1" applyBorder="1" applyAlignment="1">
      <alignment horizontal="center" vertical="center" wrapText="1"/>
    </xf>
    <xf numFmtId="0" fontId="18" fillId="3" borderId="28"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28" xfId="0" applyFont="1" applyFill="1" applyBorder="1" applyAlignment="1">
      <alignment horizontal="center" vertical="center"/>
    </xf>
    <xf numFmtId="0" fontId="18" fillId="3" borderId="45" xfId="0" applyFont="1" applyFill="1" applyBorder="1" applyAlignment="1">
      <alignment horizontal="center" vertical="center" wrapText="1"/>
    </xf>
    <xf numFmtId="0" fontId="20" fillId="0" borderId="8" xfId="2" applyNumberFormat="1" applyFont="1" applyFill="1" applyBorder="1" applyAlignment="1" applyProtection="1">
      <alignment wrapText="1"/>
    </xf>
    <xf numFmtId="0" fontId="20" fillId="0" borderId="8" xfId="4" applyFont="1" applyBorder="1"/>
    <xf numFmtId="0" fontId="19" fillId="0" borderId="8" xfId="4" applyFont="1" applyBorder="1" applyAlignment="1">
      <alignment horizontal="left"/>
    </xf>
    <xf numFmtId="0" fontId="20" fillId="0" borderId="8" xfId="4" applyFont="1" applyBorder="1" applyAlignment="1">
      <alignment horizontal="right"/>
    </xf>
    <xf numFmtId="167" fontId="19" fillId="0" borderId="8" xfId="17" applyNumberFormat="1" applyFont="1" applyFill="1" applyBorder="1" applyAlignment="1" applyProtection="1">
      <alignment horizontal="right" vertical="center"/>
    </xf>
    <xf numFmtId="0" fontId="19" fillId="0" borderId="8" xfId="2" applyNumberFormat="1" applyFont="1" applyFill="1" applyBorder="1" applyAlignment="1" applyProtection="1">
      <alignment wrapText="1"/>
    </xf>
    <xf numFmtId="168" fontId="20" fillId="0" borderId="8" xfId="2" applyNumberFormat="1" applyFont="1" applyFill="1" applyBorder="1" applyAlignment="1" applyProtection="1">
      <alignment horizontal="right" vertical="center"/>
    </xf>
    <xf numFmtId="166" fontId="22" fillId="0" borderId="8" xfId="5" applyNumberFormat="1" applyFont="1" applyBorder="1" applyAlignment="1">
      <alignment horizontal="right" vertical="center"/>
    </xf>
    <xf numFmtId="166" fontId="20" fillId="0" borderId="8" xfId="4" applyNumberFormat="1" applyFont="1" applyBorder="1" applyAlignment="1">
      <alignment horizontal="right" vertical="center"/>
    </xf>
    <xf numFmtId="0" fontId="20" fillId="0" borderId="8" xfId="4" applyFont="1" applyBorder="1" applyAlignment="1">
      <alignment horizontal="right" vertical="center"/>
    </xf>
    <xf numFmtId="168" fontId="19" fillId="0" borderId="45" xfId="0" applyNumberFormat="1" applyFont="1" applyBorder="1" applyAlignment="1">
      <alignment horizontal="center" vertical="center" wrapText="1"/>
    </xf>
    <xf numFmtId="167" fontId="19" fillId="0" borderId="45" xfId="0" applyNumberFormat="1" applyFont="1" applyBorder="1" applyAlignment="1">
      <alignment horizontal="center" vertical="center" wrapText="1"/>
    </xf>
    <xf numFmtId="168" fontId="20" fillId="0" borderId="45" xfId="0" applyNumberFormat="1" applyFont="1" applyBorder="1" applyAlignment="1">
      <alignment horizontal="center" vertical="center" wrapText="1"/>
    </xf>
    <xf numFmtId="167" fontId="20" fillId="0" borderId="45" xfId="0" applyNumberFormat="1" applyFont="1" applyBorder="1" applyAlignment="1">
      <alignment horizontal="center" vertical="center" wrapText="1"/>
    </xf>
    <xf numFmtId="0" fontId="11" fillId="3" borderId="56" xfId="0" applyFont="1" applyFill="1" applyBorder="1" applyAlignment="1">
      <alignment horizontal="center" vertical="center"/>
    </xf>
    <xf numFmtId="0" fontId="11" fillId="3" borderId="56" xfId="0" applyFont="1" applyFill="1" applyBorder="1" applyAlignment="1">
      <alignment horizontal="center" vertical="center" wrapText="1"/>
    </xf>
    <xf numFmtId="0" fontId="25" fillId="0" borderId="56" xfId="0" applyFont="1" applyBorder="1" applyAlignment="1">
      <alignment horizontal="justify" vertical="center"/>
    </xf>
    <xf numFmtId="168" fontId="19" fillId="0" borderId="56" xfId="0" applyNumberFormat="1" applyFont="1" applyBorder="1" applyAlignment="1">
      <alignment horizontal="center" vertical="center"/>
    </xf>
    <xf numFmtId="167" fontId="19" fillId="0" borderId="56" xfId="0" applyNumberFormat="1" applyFont="1" applyBorder="1" applyAlignment="1">
      <alignment horizontal="center" vertical="center"/>
    </xf>
    <xf numFmtId="0" fontId="22" fillId="0" borderId="56" xfId="0" applyFont="1" applyBorder="1" applyAlignment="1">
      <alignment horizontal="justify" vertical="center"/>
    </xf>
    <xf numFmtId="168" fontId="20" fillId="0" borderId="56" xfId="0" applyNumberFormat="1" applyFont="1" applyBorder="1" applyAlignment="1">
      <alignment horizontal="center" vertical="center"/>
    </xf>
    <xf numFmtId="167" fontId="20" fillId="0" borderId="56" xfId="0" applyNumberFormat="1" applyFont="1" applyBorder="1" applyAlignment="1">
      <alignment horizontal="center" vertical="center"/>
    </xf>
    <xf numFmtId="0" fontId="24" fillId="0" borderId="0" xfId="0" applyFont="1" applyFill="1" applyAlignment="1">
      <alignment horizontal="left" vertical="center"/>
    </xf>
    <xf numFmtId="0" fontId="18" fillId="3" borderId="58"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18" fillId="3" borderId="61" xfId="0" applyFont="1" applyFill="1" applyBorder="1" applyAlignment="1">
      <alignment horizontal="center" vertical="center" wrapText="1"/>
    </xf>
    <xf numFmtId="0" fontId="10" fillId="0" borderId="60" xfId="0" applyFont="1" applyBorder="1" applyAlignment="1">
      <alignment horizontal="left" vertical="center" wrapText="1"/>
    </xf>
    <xf numFmtId="168" fontId="10" fillId="0" borderId="61" xfId="0" applyNumberFormat="1" applyFont="1" applyBorder="1" applyAlignment="1">
      <alignment horizontal="center" vertical="center" wrapText="1"/>
    </xf>
    <xf numFmtId="0" fontId="5" fillId="0" borderId="60" xfId="0" applyFont="1" applyBorder="1" applyAlignment="1">
      <alignment horizontal="left" vertical="center" wrapText="1"/>
    </xf>
    <xf numFmtId="168" fontId="5" fillId="0" borderId="61" xfId="0" applyNumberFormat="1" applyFont="1" applyBorder="1" applyAlignment="1">
      <alignment horizontal="center" vertical="center" wrapText="1"/>
    </xf>
    <xf numFmtId="0" fontId="5" fillId="0" borderId="62" xfId="0" applyFont="1" applyBorder="1" applyAlignment="1">
      <alignment horizontal="left" vertical="center" wrapText="1"/>
    </xf>
    <xf numFmtId="168" fontId="5" fillId="0" borderId="63" xfId="0" applyNumberFormat="1" applyFont="1" applyBorder="1" applyAlignment="1">
      <alignment horizontal="center" vertical="center" wrapText="1"/>
    </xf>
    <xf numFmtId="168" fontId="5" fillId="0" borderId="64" xfId="0" applyNumberFormat="1" applyFont="1" applyBorder="1" applyAlignment="1">
      <alignment horizontal="center" vertical="center" wrapText="1"/>
    </xf>
    <xf numFmtId="167" fontId="10" fillId="0" borderId="45" xfId="0" applyNumberFormat="1" applyFont="1" applyBorder="1" applyAlignment="1">
      <alignment horizontal="center" vertical="center"/>
    </xf>
    <xf numFmtId="0" fontId="5" fillId="0" borderId="45" xfId="0" applyFont="1" applyBorder="1" applyAlignment="1">
      <alignment horizontal="left" vertical="center"/>
    </xf>
    <xf numFmtId="167" fontId="5" fillId="0" borderId="45" xfId="0" applyNumberFormat="1" applyFont="1" applyBorder="1" applyAlignment="1">
      <alignment horizontal="center" vertical="center"/>
    </xf>
    <xf numFmtId="167" fontId="5" fillId="0" borderId="0" xfId="0" applyNumberFormat="1" applyFont="1" applyBorder="1" applyAlignment="1">
      <alignment horizontal="center" vertical="center"/>
    </xf>
    <xf numFmtId="168" fontId="64" fillId="0" borderId="45" xfId="0" applyNumberFormat="1" applyFont="1" applyBorder="1" applyAlignment="1">
      <alignment horizontal="center" vertical="center" wrapText="1"/>
    </xf>
    <xf numFmtId="167" fontId="5" fillId="0" borderId="8" xfId="0" applyNumberFormat="1" applyFont="1" applyBorder="1" applyAlignment="1">
      <alignment horizontal="center" vertical="center"/>
    </xf>
    <xf numFmtId="166" fontId="5" fillId="0" borderId="0" xfId="1" applyNumberFormat="1" applyFont="1" applyFill="1"/>
    <xf numFmtId="0" fontId="24" fillId="0" borderId="45" xfId="0" applyFont="1" applyBorder="1" applyAlignment="1">
      <alignment horizontal="left" vertical="center" wrapText="1"/>
    </xf>
    <xf numFmtId="0" fontId="24" fillId="0" borderId="45" xfId="0" applyFont="1" applyBorder="1" applyAlignment="1">
      <alignment horizontal="center" vertical="center" wrapText="1"/>
    </xf>
    <xf numFmtId="167" fontId="74" fillId="0" borderId="45" xfId="0" applyNumberFormat="1" applyFont="1" applyBorder="1" applyAlignment="1">
      <alignment horizontal="center" vertical="center" wrapText="1"/>
    </xf>
    <xf numFmtId="167" fontId="24" fillId="0" borderId="45" xfId="0" applyNumberFormat="1" applyFont="1" applyBorder="1" applyAlignment="1">
      <alignment horizontal="center" vertical="center" wrapText="1"/>
    </xf>
    <xf numFmtId="0" fontId="74" fillId="0" borderId="45" xfId="0" applyFont="1" applyBorder="1" applyAlignment="1">
      <alignment horizontal="left" vertical="center" wrapText="1"/>
    </xf>
    <xf numFmtId="0" fontId="74" fillId="0" borderId="45" xfId="0" applyFont="1" applyBorder="1" applyAlignment="1">
      <alignment horizontal="center" vertical="center" wrapText="1"/>
    </xf>
    <xf numFmtId="0" fontId="22" fillId="0" borderId="45" xfId="0" applyFont="1" applyBorder="1" applyAlignment="1">
      <alignment horizontal="left" vertical="center" wrapText="1" indent="1"/>
    </xf>
    <xf numFmtId="0" fontId="75" fillId="0" borderId="45" xfId="0" applyFont="1" applyBorder="1" applyAlignment="1">
      <alignment horizontal="center" vertical="center" wrapText="1"/>
    </xf>
    <xf numFmtId="167" fontId="22" fillId="0" borderId="45" xfId="0" applyNumberFormat="1" applyFont="1" applyBorder="1" applyAlignment="1">
      <alignment horizontal="center" vertical="center" wrapText="1"/>
    </xf>
    <xf numFmtId="0" fontId="22" fillId="0" borderId="0" xfId="0" applyFont="1" applyBorder="1" applyAlignment="1">
      <alignment horizontal="left" vertical="center" wrapText="1" indent="1"/>
    </xf>
    <xf numFmtId="0" fontId="22" fillId="0" borderId="0" xfId="0" applyFont="1" applyBorder="1" applyAlignment="1">
      <alignment horizontal="center" vertical="center" wrapText="1"/>
    </xf>
    <xf numFmtId="172" fontId="77" fillId="4" borderId="45" xfId="24" applyFont="1" applyFill="1" applyBorder="1" applyAlignment="1">
      <alignment horizontal="center" vertical="center" wrapText="1"/>
    </xf>
    <xf numFmtId="0" fontId="9" fillId="0" borderId="18" xfId="20" applyFont="1" applyBorder="1"/>
    <xf numFmtId="3" fontId="9" fillId="0" borderId="18" xfId="20" applyNumberFormat="1" applyFont="1" applyBorder="1"/>
    <xf numFmtId="0" fontId="5" fillId="0" borderId="45" xfId="0" applyFont="1" applyBorder="1" applyProtection="1">
      <protection locked="0"/>
    </xf>
    <xf numFmtId="0" fontId="10" fillId="0" borderId="18" xfId="0" applyFont="1" applyBorder="1" applyAlignment="1" applyProtection="1">
      <alignment horizontal="center" vertical="center"/>
      <protection locked="0"/>
    </xf>
    <xf numFmtId="0" fontId="5" fillId="0" borderId="18" xfId="0" applyNumberFormat="1" applyFont="1" applyBorder="1" applyAlignment="1" applyProtection="1">
      <alignment horizontal="center" vertical="center"/>
      <protection locked="0"/>
    </xf>
    <xf numFmtId="0" fontId="12" fillId="0" borderId="45" xfId="0" applyFont="1" applyBorder="1" applyAlignment="1">
      <alignment horizontal="left" vertical="center"/>
    </xf>
    <xf numFmtId="3" fontId="12" fillId="0" borderId="45" xfId="0" applyNumberFormat="1" applyFont="1" applyBorder="1" applyAlignment="1">
      <alignment horizontal="center" vertical="center"/>
    </xf>
    <xf numFmtId="167" fontId="12" fillId="0" borderId="45" xfId="0" applyNumberFormat="1" applyFont="1" applyBorder="1" applyAlignment="1">
      <alignment horizontal="center" vertical="center"/>
    </xf>
    <xf numFmtId="0" fontId="12" fillId="0" borderId="45" xfId="0" applyFont="1" applyBorder="1" applyAlignment="1">
      <alignment horizontal="left" vertical="center" wrapText="1"/>
    </xf>
    <xf numFmtId="0" fontId="7" fillId="0" borderId="45" xfId="0" applyFont="1" applyBorder="1" applyAlignment="1">
      <alignment horizontal="left" vertical="center"/>
    </xf>
    <xf numFmtId="0" fontId="10" fillId="0" borderId="45" xfId="0" applyFont="1" applyBorder="1" applyAlignment="1">
      <alignment horizontal="center" vertical="center"/>
    </xf>
    <xf numFmtId="172" fontId="77" fillId="4" borderId="45" xfId="24" applyFont="1" applyFill="1" applyBorder="1" applyAlignment="1">
      <alignment horizontal="center" vertical="center"/>
    </xf>
    <xf numFmtId="172" fontId="78" fillId="0" borderId="45" xfId="24" applyFont="1" applyBorder="1" applyAlignment="1">
      <alignment horizontal="left" vertical="center"/>
    </xf>
    <xf numFmtId="3" fontId="78" fillId="0" borderId="45" xfId="24" applyNumberFormat="1" applyFont="1" applyBorder="1" applyAlignment="1">
      <alignment horizontal="center" vertical="center"/>
    </xf>
    <xf numFmtId="4" fontId="78" fillId="0" borderId="45" xfId="24" applyNumberFormat="1" applyFont="1" applyBorder="1" applyAlignment="1">
      <alignment horizontal="center" vertical="center"/>
    </xf>
    <xf numFmtId="4" fontId="78" fillId="0" borderId="0" xfId="24" applyNumberFormat="1" applyFont="1" applyBorder="1" applyAlignment="1">
      <alignment horizontal="center" vertical="center"/>
    </xf>
    <xf numFmtId="172" fontId="77" fillId="0" borderId="0" xfId="24" applyFont="1" applyFill="1" applyBorder="1" applyAlignment="1">
      <alignment horizontal="center" vertical="center" wrapText="1"/>
    </xf>
    <xf numFmtId="3" fontId="78" fillId="0" borderId="0" xfId="24" applyNumberFormat="1" applyFont="1" applyBorder="1" applyAlignment="1">
      <alignment horizontal="center" vertical="center"/>
    </xf>
    <xf numFmtId="0" fontId="10" fillId="0" borderId="45" xfId="0" applyFont="1" applyBorder="1" applyAlignment="1">
      <alignment horizontal="left" vertical="center"/>
    </xf>
    <xf numFmtId="0" fontId="10" fillId="2" borderId="45" xfId="0" applyFont="1" applyFill="1" applyBorder="1" applyAlignment="1">
      <alignment horizontal="left" vertical="center"/>
    </xf>
    <xf numFmtId="168" fontId="5" fillId="2" borderId="45" xfId="0" applyNumberFormat="1" applyFont="1" applyFill="1" applyBorder="1" applyAlignment="1">
      <alignment horizontal="center" vertical="center"/>
    </xf>
    <xf numFmtId="168" fontId="10" fillId="2" borderId="45" xfId="0" applyNumberFormat="1" applyFont="1" applyFill="1" applyBorder="1" applyAlignment="1">
      <alignment horizontal="center" vertical="center"/>
    </xf>
    <xf numFmtId="0" fontId="5" fillId="2" borderId="45" xfId="0" applyFont="1" applyFill="1" applyBorder="1" applyAlignment="1">
      <alignment horizontal="justify" vertical="center"/>
    </xf>
    <xf numFmtId="0" fontId="10" fillId="2" borderId="45" xfId="0" applyFont="1" applyFill="1" applyBorder="1" applyAlignment="1">
      <alignment horizontal="justify" vertical="center"/>
    </xf>
    <xf numFmtId="0" fontId="10" fillId="0" borderId="45" xfId="0" applyNumberFormat="1" applyFont="1" applyBorder="1" applyAlignment="1">
      <alignment horizontal="center" vertical="center"/>
    </xf>
    <xf numFmtId="0" fontId="74" fillId="0" borderId="45" xfId="0" applyFont="1" applyBorder="1" applyAlignment="1">
      <alignment horizontal="justify" vertical="center"/>
    </xf>
    <xf numFmtId="3" fontId="64" fillId="0" borderId="45" xfId="0" applyNumberFormat="1" applyFont="1" applyBorder="1" applyAlignment="1">
      <alignment horizontal="center" vertical="center" wrapText="1"/>
    </xf>
    <xf numFmtId="167" fontId="64" fillId="0" borderId="45" xfId="0" applyNumberFormat="1" applyFont="1" applyBorder="1" applyAlignment="1">
      <alignment horizontal="center" vertical="center" wrapText="1"/>
    </xf>
    <xf numFmtId="0" fontId="75" fillId="0" borderId="45" xfId="0" applyFont="1" applyBorder="1" applyAlignment="1">
      <alignment horizontal="left" vertical="center"/>
    </xf>
    <xf numFmtId="3" fontId="65" fillId="0" borderId="45" xfId="0" applyNumberFormat="1" applyFont="1" applyBorder="1" applyAlignment="1">
      <alignment horizontal="center" vertical="center" wrapText="1"/>
    </xf>
    <xf numFmtId="168" fontId="65" fillId="0" borderId="45" xfId="0" applyNumberFormat="1" applyFont="1" applyBorder="1" applyAlignment="1">
      <alignment horizontal="center" vertical="center" wrapText="1"/>
    </xf>
    <xf numFmtId="167" fontId="65" fillId="0" borderId="45" xfId="0" applyNumberFormat="1" applyFont="1" applyBorder="1" applyAlignment="1">
      <alignment horizontal="center" vertical="center" wrapText="1"/>
    </xf>
    <xf numFmtId="0" fontId="75" fillId="0" borderId="45" xfId="0" applyFont="1" applyBorder="1" applyAlignment="1">
      <alignment horizontal="justify" vertical="center"/>
    </xf>
    <xf numFmtId="0" fontId="8" fillId="0" borderId="0" xfId="0" applyFont="1" applyAlignment="1">
      <alignment horizontal="justify" vertical="center"/>
    </xf>
    <xf numFmtId="0" fontId="10" fillId="0" borderId="27" xfId="0" applyFont="1" applyBorder="1" applyAlignment="1">
      <alignment horizontal="left" vertical="center"/>
    </xf>
    <xf numFmtId="0" fontId="5" fillId="0" borderId="27" xfId="0" applyFont="1" applyBorder="1" applyAlignment="1">
      <alignment horizontal="left" vertical="center"/>
    </xf>
    <xf numFmtId="0" fontId="18" fillId="3" borderId="25" xfId="0" applyFont="1" applyFill="1" applyBorder="1" applyAlignment="1">
      <alignment horizontal="center" vertical="center" wrapText="1"/>
    </xf>
    <xf numFmtId="0" fontId="32" fillId="0" borderId="0" xfId="0" applyFont="1" applyFill="1" applyBorder="1"/>
    <xf numFmtId="0" fontId="17" fillId="0" borderId="0" xfId="0" applyFont="1" applyFill="1" applyBorder="1" applyAlignment="1">
      <alignment horizontal="center" vertical="center" wrapText="1"/>
    </xf>
    <xf numFmtId="0" fontId="58" fillId="0" borderId="0" xfId="0" applyFont="1" applyFill="1" applyBorder="1"/>
    <xf numFmtId="0" fontId="17" fillId="0" borderId="0" xfId="0" applyFont="1" applyFill="1" applyBorder="1" applyAlignment="1">
      <alignment horizontal="left"/>
    </xf>
    <xf numFmtId="167" fontId="9" fillId="0" borderId="0" xfId="0" applyNumberFormat="1" applyFont="1" applyFill="1" applyBorder="1"/>
    <xf numFmtId="0" fontId="9" fillId="0" borderId="0" xfId="2" applyNumberFormat="1" applyFont="1" applyFill="1" applyBorder="1" applyAlignment="1" applyProtection="1"/>
    <xf numFmtId="0" fontId="62" fillId="0" borderId="0" xfId="2" applyNumberFormat="1" applyFont="1" applyFill="1" applyBorder="1" applyAlignment="1" applyProtection="1"/>
    <xf numFmtId="3" fontId="5" fillId="0" borderId="8" xfId="0" applyNumberFormat="1" applyFont="1" applyFill="1" applyBorder="1"/>
    <xf numFmtId="0" fontId="15" fillId="2" borderId="0" xfId="0" applyFont="1" applyFill="1" applyAlignment="1">
      <alignment vertical="center"/>
    </xf>
    <xf numFmtId="0" fontId="49" fillId="0" borderId="0" xfId="3" applyFill="1" applyAlignment="1"/>
    <xf numFmtId="0" fontId="19" fillId="0" borderId="0" xfId="0" applyFont="1" applyFill="1" applyBorder="1" applyAlignment="1">
      <alignment horizontal="left" vertical="center"/>
    </xf>
    <xf numFmtId="0" fontId="20" fillId="0" borderId="0" xfId="0" applyFont="1" applyFill="1" applyBorder="1" applyAlignment="1">
      <alignment horizontal="left" vertical="center"/>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1" fontId="20" fillId="0" borderId="0" xfId="4" applyNumberFormat="1" applyFont="1" applyFill="1" applyBorder="1"/>
    <xf numFmtId="167" fontId="19" fillId="0" borderId="0" xfId="0" applyNumberFormat="1" applyFont="1" applyFill="1" applyBorder="1" applyAlignment="1">
      <alignment horizontal="center" vertical="center"/>
    </xf>
    <xf numFmtId="167" fontId="20"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167" fontId="22" fillId="0" borderId="0" xfId="0" applyNumberFormat="1" applyFont="1" applyFill="1" applyBorder="1" applyAlignment="1">
      <alignment horizontal="center" vertical="center"/>
    </xf>
    <xf numFmtId="168" fontId="20" fillId="0" borderId="0" xfId="4" applyNumberFormat="1" applyFont="1" applyFill="1" applyBorder="1" applyAlignment="1">
      <alignment horizontal="right" vertical="center"/>
    </xf>
    <xf numFmtId="0" fontId="25" fillId="0" borderId="0" xfId="0" applyFont="1" applyFill="1" applyBorder="1" applyAlignment="1">
      <alignment horizontal="left" vertical="center" wrapText="1"/>
    </xf>
    <xf numFmtId="167" fontId="25" fillId="0" borderId="0" xfId="0" applyNumberFormat="1" applyFont="1" applyFill="1" applyBorder="1" applyAlignment="1">
      <alignment horizontal="center" vertical="center" wrapText="1"/>
    </xf>
    <xf numFmtId="0" fontId="26" fillId="0" borderId="0" xfId="0" applyFont="1" applyFill="1" applyBorder="1" applyAlignment="1">
      <alignment horizontal="left" vertical="center" wrapText="1"/>
    </xf>
    <xf numFmtId="167" fontId="26" fillId="0" borderId="0" xfId="0" applyNumberFormat="1" applyFont="1" applyFill="1" applyBorder="1" applyAlignment="1">
      <alignment horizontal="center" vertical="center" wrapText="1"/>
    </xf>
    <xf numFmtId="0" fontId="10" fillId="0" borderId="0" xfId="0" applyFont="1" applyFill="1" applyBorder="1" applyAlignment="1">
      <alignment horizontal="justify" vertical="center"/>
    </xf>
    <xf numFmtId="167" fontId="10" fillId="0" borderId="0" xfId="0" applyNumberFormat="1" applyFont="1" applyFill="1" applyBorder="1" applyAlignment="1">
      <alignment horizontal="center" vertical="center"/>
    </xf>
    <xf numFmtId="167" fontId="5" fillId="0" borderId="0" xfId="0" applyNumberFormat="1" applyFont="1" applyFill="1" applyBorder="1" applyAlignment="1">
      <alignment horizontal="center" vertical="center"/>
    </xf>
    <xf numFmtId="17" fontId="20" fillId="0" borderId="0" xfId="4" applyNumberFormat="1" applyFont="1" applyFill="1"/>
    <xf numFmtId="0" fontId="19" fillId="0" borderId="0" xfId="4" applyFont="1" applyFill="1"/>
    <xf numFmtId="0" fontId="5" fillId="0" borderId="0" xfId="0" applyFont="1" applyFill="1" applyBorder="1" applyAlignment="1">
      <alignment wrapText="1"/>
    </xf>
    <xf numFmtId="17" fontId="5" fillId="0" borderId="0" xfId="0" applyNumberFormat="1" applyFont="1" applyFill="1" applyBorder="1"/>
    <xf numFmtId="3" fontId="5" fillId="0" borderId="0" xfId="0" applyNumberFormat="1" applyFont="1" applyFill="1" applyBorder="1"/>
    <xf numFmtId="1" fontId="5" fillId="0" borderId="0" xfId="0" applyNumberFormat="1" applyFont="1" applyFill="1" applyBorder="1"/>
    <xf numFmtId="0" fontId="9" fillId="0" borderId="0" xfId="4" applyFont="1" applyFill="1"/>
    <xf numFmtId="49" fontId="20" fillId="0" borderId="0" xfId="4" applyNumberFormat="1" applyFont="1" applyFill="1"/>
    <xf numFmtId="49" fontId="9" fillId="0" borderId="0" xfId="0" applyNumberFormat="1" applyFont="1" applyFill="1" applyBorder="1" applyAlignment="1">
      <alignment wrapText="1"/>
    </xf>
    <xf numFmtId="0" fontId="54" fillId="0" borderId="0" xfId="0" applyFont="1" applyFill="1" applyBorder="1"/>
    <xf numFmtId="0" fontId="16" fillId="0" borderId="0" xfId="0" applyFont="1" applyFill="1" applyBorder="1" applyAlignment="1">
      <alignment horizontal="left" vertical="center"/>
    </xf>
    <xf numFmtId="0" fontId="5" fillId="0" borderId="0" xfId="0" applyFont="1" applyFill="1" applyBorder="1" applyAlignment="1">
      <alignment horizontal="left" vertical="center"/>
    </xf>
    <xf numFmtId="0" fontId="22" fillId="0" borderId="0" xfId="0" applyFont="1" applyFill="1" applyBorder="1" applyAlignment="1">
      <alignment horizontal="left" vertical="center" wrapText="1" indent="1"/>
    </xf>
    <xf numFmtId="0" fontId="22"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5" fillId="0" borderId="0" xfId="0" applyFont="1" applyFill="1" applyBorder="1" applyAlignment="1">
      <alignment horizontal="left"/>
    </xf>
    <xf numFmtId="0" fontId="9" fillId="0" borderId="8" xfId="20" applyFont="1" applyFill="1" applyBorder="1"/>
    <xf numFmtId="0" fontId="5" fillId="0" borderId="0" xfId="0" applyFont="1" applyFill="1" applyBorder="1" applyProtection="1">
      <protection locked="0"/>
    </xf>
    <xf numFmtId="0" fontId="18"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167" fontId="12" fillId="0" borderId="0"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0" fontId="7" fillId="0" borderId="0" xfId="0" applyFont="1" applyFill="1" applyBorder="1" applyAlignment="1">
      <alignment horizontal="left" vertical="center"/>
    </xf>
    <xf numFmtId="3" fontId="10" fillId="0" borderId="0" xfId="0" applyNumberFormat="1" applyFont="1" applyFill="1" applyBorder="1" applyAlignment="1">
      <alignment horizontal="center" vertical="center"/>
    </xf>
    <xf numFmtId="0" fontId="5" fillId="0" borderId="8" xfId="0" applyFont="1" applyBorder="1" applyProtection="1">
      <protection locked="0"/>
    </xf>
    <xf numFmtId="0" fontId="0" fillId="0" borderId="0" xfId="0" applyFill="1"/>
    <xf numFmtId="0" fontId="14" fillId="0" borderId="0" xfId="0" applyFont="1" applyFill="1" applyBorder="1" applyAlignment="1">
      <alignment horizontal="justify" vertical="center"/>
    </xf>
    <xf numFmtId="0" fontId="72" fillId="0" borderId="0" xfId="0" applyFont="1" applyFill="1" applyBorder="1" applyAlignment="1">
      <alignment horizontal="right" vertical="center" wrapText="1"/>
    </xf>
    <xf numFmtId="0" fontId="11" fillId="0" borderId="0" xfId="0" applyFont="1" applyFill="1" applyBorder="1" applyAlignment="1">
      <alignment horizontal="left" vertical="center" wrapText="1"/>
    </xf>
    <xf numFmtId="0" fontId="24" fillId="0" borderId="0" xfId="0" applyFont="1" applyFill="1" applyBorder="1" applyAlignment="1">
      <alignment horizontal="justify" vertical="center"/>
    </xf>
    <xf numFmtId="3" fontId="10" fillId="0" borderId="0" xfId="0" applyNumberFormat="1" applyFont="1" applyFill="1" applyBorder="1" applyAlignment="1">
      <alignment horizontal="center" vertical="center" wrapText="1"/>
    </xf>
    <xf numFmtId="167" fontId="10" fillId="0" borderId="0"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3" fontId="5" fillId="0" borderId="0" xfId="0" applyNumberFormat="1" applyFont="1" applyFill="1" applyBorder="1" applyAlignment="1">
      <alignment horizontal="center" vertical="center" wrapText="1"/>
    </xf>
    <xf numFmtId="167" fontId="5" fillId="0" borderId="0" xfId="0" applyNumberFormat="1" applyFont="1" applyFill="1" applyBorder="1" applyAlignment="1">
      <alignment horizontal="center" vertical="center" wrapText="1"/>
    </xf>
    <xf numFmtId="0" fontId="22" fillId="0" borderId="0" xfId="0" applyFont="1" applyFill="1" applyBorder="1" applyAlignment="1">
      <alignment horizontal="justify" vertical="center"/>
    </xf>
    <xf numFmtId="0" fontId="10" fillId="0" borderId="17" xfId="0" applyFont="1" applyBorder="1" applyAlignment="1">
      <alignment horizontal="center"/>
    </xf>
    <xf numFmtId="0" fontId="10" fillId="0" borderId="16" xfId="0" applyFont="1" applyBorder="1" applyAlignment="1">
      <alignment horizontal="center"/>
    </xf>
    <xf numFmtId="0" fontId="17" fillId="0" borderId="17" xfId="2" applyNumberFormat="1" applyFont="1" applyFill="1" applyBorder="1" applyAlignment="1" applyProtection="1">
      <alignment horizontal="center" wrapText="1"/>
    </xf>
    <xf numFmtId="0" fontId="17" fillId="0" borderId="16" xfId="2" applyNumberFormat="1" applyFont="1" applyFill="1" applyBorder="1" applyAlignment="1" applyProtection="1">
      <alignment horizontal="center" wrapText="1"/>
    </xf>
    <xf numFmtId="0" fontId="15" fillId="2" borderId="0" xfId="0" applyFont="1" applyFill="1" applyAlignment="1">
      <alignment horizontal="left" vertical="top" wrapText="1"/>
    </xf>
    <xf numFmtId="0" fontId="10" fillId="2" borderId="28" xfId="0" applyFont="1" applyFill="1" applyBorder="1" applyAlignment="1">
      <alignment horizontal="justify" vertical="center"/>
    </xf>
    <xf numFmtId="0" fontId="10" fillId="2" borderId="26" xfId="0" applyFont="1" applyFill="1" applyBorder="1" applyAlignment="1">
      <alignment horizontal="justify" vertical="center"/>
    </xf>
    <xf numFmtId="0" fontId="10" fillId="2" borderId="33" xfId="0" applyFont="1" applyFill="1" applyBorder="1" applyAlignment="1">
      <alignment horizontal="left" vertical="center"/>
    </xf>
    <xf numFmtId="0" fontId="10" fillId="2" borderId="26" xfId="0" applyFont="1" applyFill="1" applyBorder="1" applyAlignment="1">
      <alignment horizontal="left" vertical="center"/>
    </xf>
    <xf numFmtId="0" fontId="18" fillId="3" borderId="36" xfId="0" applyFont="1" applyFill="1" applyBorder="1" applyAlignment="1">
      <alignment horizontal="center" vertical="center"/>
    </xf>
    <xf numFmtId="0" fontId="18" fillId="3" borderId="37" xfId="0" applyFont="1" applyFill="1" applyBorder="1" applyAlignment="1">
      <alignment horizontal="center" vertical="center"/>
    </xf>
    <xf numFmtId="0" fontId="18" fillId="3" borderId="38"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41" xfId="0" applyFont="1" applyFill="1" applyBorder="1" applyAlignment="1">
      <alignment horizontal="center" vertical="center"/>
    </xf>
    <xf numFmtId="0" fontId="5" fillId="2" borderId="28" xfId="0" applyFont="1" applyFill="1" applyBorder="1" applyAlignment="1">
      <alignment horizontal="justify" vertical="center"/>
    </xf>
    <xf numFmtId="0" fontId="5" fillId="2" borderId="26" xfId="0" applyFont="1" applyFill="1" applyBorder="1" applyAlignment="1">
      <alignment horizontal="justify" vertical="center"/>
    </xf>
    <xf numFmtId="0" fontId="18" fillId="3" borderId="29" xfId="0" applyFont="1" applyFill="1" applyBorder="1" applyAlignment="1">
      <alignment horizontal="center" vertical="center"/>
    </xf>
    <xf numFmtId="0" fontId="18" fillId="3" borderId="53" xfId="0" applyFont="1" applyFill="1" applyBorder="1" applyAlignment="1">
      <alignment horizontal="center" vertical="center"/>
    </xf>
    <xf numFmtId="0" fontId="18" fillId="3" borderId="54" xfId="0" applyFont="1" applyFill="1" applyBorder="1" applyAlignment="1">
      <alignment horizontal="center" vertical="center"/>
    </xf>
    <xf numFmtId="0" fontId="18" fillId="3" borderId="55" xfId="0" applyFont="1" applyFill="1" applyBorder="1" applyAlignment="1">
      <alignment horizontal="center" vertical="center"/>
    </xf>
    <xf numFmtId="0" fontId="18" fillId="3" borderId="40" xfId="0" applyFont="1" applyFill="1" applyBorder="1" applyAlignment="1">
      <alignment horizontal="right" vertical="center"/>
    </xf>
    <xf numFmtId="0" fontId="18" fillId="3" borderId="41" xfId="0" applyFont="1" applyFill="1" applyBorder="1" applyAlignment="1">
      <alignment horizontal="right" vertical="center"/>
    </xf>
    <xf numFmtId="0" fontId="20" fillId="0" borderId="0" xfId="0" applyFont="1" applyFill="1" applyBorder="1" applyAlignment="1">
      <alignment horizontal="left" vertical="center"/>
    </xf>
    <xf numFmtId="0" fontId="18" fillId="3" borderId="28" xfId="0" applyFont="1" applyFill="1" applyBorder="1" applyAlignment="1">
      <alignment horizontal="center" vertical="center"/>
    </xf>
    <xf numFmtId="0" fontId="18" fillId="3" borderId="26"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25" xfId="0" applyFont="1" applyFill="1" applyBorder="1" applyAlignment="1">
      <alignment horizontal="center" vertical="center"/>
    </xf>
    <xf numFmtId="0" fontId="5" fillId="0" borderId="28" xfId="0" applyFont="1" applyBorder="1" applyAlignment="1">
      <alignment horizontal="left" vertical="center"/>
    </xf>
    <xf numFmtId="0" fontId="5" fillId="0" borderId="33" xfId="0" applyFont="1" applyBorder="1" applyAlignment="1">
      <alignment horizontal="left" vertical="center"/>
    </xf>
    <xf numFmtId="0" fontId="5" fillId="0" borderId="26" xfId="0" applyFont="1" applyBorder="1" applyAlignment="1">
      <alignment horizontal="left" vertical="center"/>
    </xf>
    <xf numFmtId="0" fontId="27" fillId="0" borderId="0" xfId="0" applyFont="1" applyFill="1" applyBorder="1" applyAlignment="1">
      <alignment horizontal="center" vertical="center"/>
    </xf>
    <xf numFmtId="0" fontId="11" fillId="3" borderId="45" xfId="0" applyFont="1" applyFill="1" applyBorder="1" applyAlignment="1">
      <alignment horizontal="center" vertical="center" wrapText="1"/>
    </xf>
    <xf numFmtId="0" fontId="26" fillId="0" borderId="45" xfId="0" applyFont="1" applyBorder="1" applyAlignment="1">
      <alignment horizontal="left" vertical="center"/>
    </xf>
    <xf numFmtId="0" fontId="26"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56" xfId="0" applyFont="1" applyFill="1" applyBorder="1" applyAlignment="1">
      <alignment horizontal="center" vertical="center"/>
    </xf>
    <xf numFmtId="0" fontId="29" fillId="0" borderId="0" xfId="0" applyFont="1" applyAlignment="1">
      <alignment horizontal="center" vertical="center" wrapText="1"/>
    </xf>
    <xf numFmtId="0" fontId="31" fillId="0" borderId="18" xfId="8" applyFont="1" applyFill="1" applyBorder="1" applyAlignment="1">
      <alignment horizontal="center" vertical="center"/>
    </xf>
    <xf numFmtId="0" fontId="31" fillId="0" borderId="19" xfId="8" applyFont="1" applyFill="1" applyBorder="1" applyAlignment="1">
      <alignment horizontal="center" vertical="center"/>
    </xf>
    <xf numFmtId="0" fontId="29" fillId="0" borderId="0" xfId="0" applyFont="1" applyAlignment="1">
      <alignment horizontal="center"/>
    </xf>
    <xf numFmtId="0" fontId="18" fillId="0" borderId="0" xfId="0" applyFont="1" applyFill="1" applyBorder="1" applyAlignment="1">
      <alignment horizontal="center" vertical="center"/>
    </xf>
    <xf numFmtId="0" fontId="18" fillId="3" borderId="45"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25" xfId="0" applyFont="1" applyBorder="1" applyAlignment="1">
      <alignment horizontal="left" vertical="center" wrapText="1"/>
    </xf>
    <xf numFmtId="0" fontId="18" fillId="3" borderId="57"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5" fillId="0" borderId="60" xfId="0" applyFont="1" applyBorder="1" applyAlignment="1">
      <alignment horizontal="left" vertical="center" wrapText="1"/>
    </xf>
    <xf numFmtId="0" fontId="5" fillId="0" borderId="45" xfId="0" applyFont="1" applyBorder="1" applyAlignment="1">
      <alignment horizontal="left" vertical="center" wrapText="1"/>
    </xf>
    <xf numFmtId="0" fontId="5" fillId="0" borderId="61" xfId="0" applyFont="1" applyBorder="1" applyAlignment="1">
      <alignment horizontal="left" vertical="center" wrapText="1"/>
    </xf>
    <xf numFmtId="0" fontId="18" fillId="3" borderId="45" xfId="0" applyFont="1" applyFill="1" applyBorder="1" applyAlignment="1">
      <alignment horizontal="center" vertical="center"/>
    </xf>
    <xf numFmtId="0" fontId="18" fillId="3" borderId="9"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38" fillId="3" borderId="50" xfId="0" applyFont="1" applyFill="1" applyBorder="1" applyAlignment="1">
      <alignment horizontal="center" vertical="center"/>
    </xf>
    <xf numFmtId="0" fontId="38" fillId="3" borderId="51" xfId="0" applyFont="1" applyFill="1" applyBorder="1" applyAlignment="1">
      <alignment horizontal="center" vertical="center"/>
    </xf>
    <xf numFmtId="0" fontId="38" fillId="3" borderId="25" xfId="0" applyFont="1" applyFill="1" applyBorder="1" applyAlignment="1">
      <alignment horizontal="center" vertical="center"/>
    </xf>
    <xf numFmtId="0" fontId="22" fillId="0" borderId="45" xfId="0" applyFont="1" applyBorder="1" applyAlignment="1">
      <alignment horizontal="left" vertical="center" wrapText="1"/>
    </xf>
    <xf numFmtId="0" fontId="11" fillId="3" borderId="28"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8" fillId="3" borderId="33" xfId="0" applyFont="1" applyFill="1" applyBorder="1" applyAlignment="1">
      <alignment horizontal="center" vertical="center"/>
    </xf>
    <xf numFmtId="0" fontId="18" fillId="3" borderId="51" xfId="0" applyFont="1" applyFill="1" applyBorder="1" applyAlignment="1">
      <alignment horizontal="center" vertical="center"/>
    </xf>
    <xf numFmtId="0" fontId="5" fillId="0" borderId="0" xfId="0" applyFont="1" applyFill="1" applyBorder="1" applyAlignment="1">
      <alignment horizontal="justify" vertical="center"/>
    </xf>
    <xf numFmtId="0" fontId="5" fillId="3" borderId="28" xfId="0" applyFont="1" applyFill="1" applyBorder="1" applyAlignment="1">
      <alignment vertical="center"/>
    </xf>
    <xf numFmtId="0" fontId="5" fillId="3" borderId="33" xfId="0" applyFont="1" applyFill="1" applyBorder="1" applyAlignment="1">
      <alignment vertical="center"/>
    </xf>
    <xf numFmtId="0" fontId="18" fillId="3" borderId="0" xfId="0" applyFont="1" applyFill="1" applyBorder="1" applyAlignment="1">
      <alignment horizontal="center" vertical="center"/>
    </xf>
    <xf numFmtId="0" fontId="18" fillId="3" borderId="50"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0" borderId="0" xfId="0" applyFont="1" applyFill="1" applyBorder="1" applyAlignment="1">
      <alignment horizontal="left" vertical="center"/>
    </xf>
    <xf numFmtId="0" fontId="5" fillId="0" borderId="28" xfId="0" applyFont="1" applyBorder="1" applyAlignment="1">
      <alignment horizontal="center" vertical="center" wrapText="1"/>
    </xf>
    <xf numFmtId="0" fontId="5" fillId="0" borderId="26" xfId="0" applyFont="1" applyBorder="1" applyAlignment="1">
      <alignment horizontal="center" vertical="center" wrapText="1"/>
    </xf>
    <xf numFmtId="3" fontId="5" fillId="0" borderId="28" xfId="0" applyNumberFormat="1" applyFont="1" applyBorder="1" applyAlignment="1">
      <alignment horizontal="center" vertical="center" wrapText="1"/>
    </xf>
    <xf numFmtId="3" fontId="5" fillId="0" borderId="26" xfId="0" applyNumberFormat="1" applyFont="1" applyBorder="1" applyAlignment="1">
      <alignment horizontal="center" vertical="center" wrapText="1"/>
    </xf>
    <xf numFmtId="172" fontId="77" fillId="4" borderId="45" xfId="24" applyFont="1" applyFill="1" applyBorder="1" applyAlignment="1">
      <alignment horizontal="center" vertical="center"/>
    </xf>
    <xf numFmtId="172" fontId="77" fillId="4" borderId="45" xfId="24" applyFont="1" applyFill="1" applyBorder="1" applyAlignment="1">
      <alignment horizontal="center" vertical="center" wrapText="1"/>
    </xf>
    <xf numFmtId="0" fontId="11" fillId="3" borderId="28"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33"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0" fillId="0" borderId="45" xfId="0" applyFont="1" applyBorder="1" applyAlignment="1">
      <alignment horizontal="left" vertical="center"/>
    </xf>
    <xf numFmtId="0" fontId="12" fillId="2" borderId="28"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12" fillId="2" borderId="26" xfId="0" applyFont="1" applyFill="1" applyBorder="1" applyAlignment="1">
      <alignment horizontal="left" vertical="center" wrapText="1"/>
    </xf>
    <xf numFmtId="0" fontId="12" fillId="2" borderId="28"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26" xfId="0" applyFont="1" applyFill="1" applyBorder="1" applyAlignment="1">
      <alignment horizontal="center" vertical="center" wrapText="1"/>
    </xf>
    <xf numFmtId="4" fontId="12" fillId="2" borderId="28" xfId="0" applyNumberFormat="1" applyFont="1" applyFill="1" applyBorder="1" applyAlignment="1">
      <alignment horizontal="center" vertical="center" wrapText="1"/>
    </xf>
    <xf numFmtId="4" fontId="12" fillId="2" borderId="33" xfId="0" applyNumberFormat="1" applyFont="1" applyFill="1" applyBorder="1" applyAlignment="1">
      <alignment horizontal="center" vertical="center" wrapText="1"/>
    </xf>
    <xf numFmtId="4" fontId="12" fillId="2" borderId="26" xfId="0" applyNumberFormat="1" applyFont="1" applyFill="1" applyBorder="1" applyAlignment="1">
      <alignment horizontal="center" vertical="center" wrapText="1"/>
    </xf>
    <xf numFmtId="0" fontId="48" fillId="3" borderId="28" xfId="0" applyFont="1" applyFill="1" applyBorder="1" applyAlignment="1">
      <alignment horizontal="center" vertical="center" wrapText="1"/>
    </xf>
    <xf numFmtId="0" fontId="48" fillId="3" borderId="33" xfId="0" applyFont="1" applyFill="1" applyBorder="1" applyAlignment="1">
      <alignment horizontal="center" vertical="center" wrapText="1"/>
    </xf>
    <xf numFmtId="0" fontId="48" fillId="3" borderId="30" xfId="0" applyFont="1" applyFill="1" applyBorder="1" applyAlignment="1">
      <alignment horizontal="left" vertical="center" wrapText="1"/>
    </xf>
    <xf numFmtId="0" fontId="48" fillId="3" borderId="0" xfId="0" applyFont="1" applyFill="1" applyBorder="1" applyAlignment="1">
      <alignment horizontal="left" vertical="center" wrapText="1"/>
    </xf>
    <xf numFmtId="0" fontId="48" fillId="3" borderId="26" xfId="0" applyFont="1" applyFill="1" applyBorder="1" applyAlignment="1">
      <alignment horizontal="center" vertical="center" wrapText="1"/>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30" xfId="0" applyFont="1" applyFill="1" applyBorder="1" applyAlignment="1">
      <alignment horizontal="left" vertical="center"/>
    </xf>
    <xf numFmtId="0" fontId="7" fillId="0" borderId="49" xfId="0" applyFont="1" applyFill="1" applyBorder="1" applyAlignment="1">
      <alignment horizontal="left" vertical="center"/>
    </xf>
    <xf numFmtId="0" fontId="12" fillId="2" borderId="0" xfId="0" applyFont="1" applyFill="1" applyBorder="1" applyAlignment="1">
      <alignment horizontal="left" vertical="center" wrapText="1"/>
    </xf>
  </cellXfs>
  <cellStyles count="25">
    <cellStyle name="Comma" xfId="12"/>
    <cellStyle name="Comma [0]" xfId="13"/>
    <cellStyle name="Currency" xfId="10"/>
    <cellStyle name="Currency [0]" xfId="11"/>
    <cellStyle name="Čiarka" xfId="14" builtinId="3"/>
    <cellStyle name="Excel Built-in Normal" xfId="24"/>
    <cellStyle name="Hypertextové prepojenie" xfId="3" builtinId="8" customBuiltin="1"/>
    <cellStyle name="Normal" xfId="2"/>
    <cellStyle name="Normal 2" xfId="17"/>
    <cellStyle name="Normal 3" xfId="22"/>
    <cellStyle name="Normal_Tab4" xfId="7"/>
    <cellStyle name="Normálna" xfId="0" builtinId="0"/>
    <cellStyle name="Normálna 2" xfId="23"/>
    <cellStyle name="Normálne 2" xfId="4"/>
    <cellStyle name="normálne 2 2" xfId="8"/>
    <cellStyle name="normální 3 2" xfId="18"/>
    <cellStyle name="normální 4" xfId="21"/>
    <cellStyle name="normální 5" xfId="20"/>
    <cellStyle name="normální_MIERA1_2" xfId="6"/>
    <cellStyle name="Percent" xfId="9"/>
    <cellStyle name="Percent 2" xfId="19"/>
    <cellStyle name="Percentá" xfId="1" builtinId="5"/>
    <cellStyle name="Percentá 2" xfId="5"/>
    <cellStyle name="Použité hypertextové prepojenie" xfId="16" builtinId="9" customBuiltin="1"/>
    <cellStyle name="sprava tab1" xfId="15"/>
  </cellStyles>
  <dxfs count="1">
    <dxf>
      <font>
        <color rgb="FF9C0006"/>
      </font>
      <fill>
        <patternFill>
          <bgColor rgb="FFFFC7CE"/>
        </patternFill>
      </fill>
    </dxf>
  </dxfs>
  <tableStyles count="0" defaultTableStyle="TableStyleMedium2" defaultPivotStyle="PivotStyleLight16"/>
  <colors>
    <mruColors>
      <color rgb="FFF5D7E0"/>
      <color rgb="FFE85E89"/>
      <color rgb="FFB7194A"/>
      <color rgb="FFEEB8C7"/>
      <color rgb="FFBFBFBF"/>
      <color rgb="FFE593AA"/>
      <color rgb="FFFAACBF"/>
      <color rgb="FFA7118A"/>
      <color rgb="FFE02C64"/>
      <color rgb="FFE85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'K1.1 Vývoj HDP'!$E$20</c:f>
              <c:strCache>
                <c:ptCount val="1"/>
                <c:pt idx="0">
                  <c:v>HDP v b.c. (mld. €)</c:v>
                </c:pt>
              </c:strCache>
            </c:strRef>
          </c:tx>
          <c:spPr>
            <a:ln w="22225">
              <a:solidFill>
                <a:srgbClr val="B7194A"/>
              </a:solidFill>
            </a:ln>
          </c:spPr>
          <c:marker>
            <c:symbol val="none"/>
          </c:marker>
          <c:cat>
            <c:numRef>
              <c:f>'K1.1 Vývoj HDP'!$D$21:$D$32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'K1.1 Vývoj HDP'!$E$21:$E$32</c:f>
              <c:numCache>
                <c:formatCode>0.0</c:formatCode>
                <c:ptCount val="12"/>
                <c:pt idx="0">
                  <c:v>68.188699999999997</c:v>
                </c:pt>
                <c:pt idx="1">
                  <c:v>71.304500000000004</c:v>
                </c:pt>
                <c:pt idx="2">
                  <c:v>73.575800000000001</c:v>
                </c:pt>
                <c:pt idx="3">
                  <c:v>74.448800000000006</c:v>
                </c:pt>
                <c:pt idx="4">
                  <c:v>76.269800000000004</c:v>
                </c:pt>
                <c:pt idx="5">
                  <c:v>79.767600000000002</c:v>
                </c:pt>
                <c:pt idx="6">
                  <c:v>81.051500000000004</c:v>
                </c:pt>
                <c:pt idx="7">
                  <c:v>84.488600000000005</c:v>
                </c:pt>
                <c:pt idx="8">
                  <c:v>89.356700000000004</c:v>
                </c:pt>
                <c:pt idx="9">
                  <c:v>93.900499999999994</c:v>
                </c:pt>
                <c:pt idx="10">
                  <c:v>91.555300000000003</c:v>
                </c:pt>
                <c:pt idx="11">
                  <c:v>97.122500000000002</c:v>
                </c:pt>
              </c:numCache>
            </c:numRef>
          </c:val>
          <c:smooth val="0"/>
          <c:extLst>
            <c:ext xmlns:c16="http://schemas.microsoft.com/office/drawing/2014/chart" uri="{C3380CC4-5D6E-409C-BE32-E72D297353CC}">
              <c16:uniqueId val="{00000000-3DD7-47E5-A2FC-EC1193F45E08}"/>
            </c:ext>
          </c:extLst>
        </c:ser>
        <c:ser>
          <c:idx val="1"/>
          <c:order val="1"/>
          <c:tx>
            <c:strRef>
              <c:f>'K1.1 Vývoj HDP'!$F$20</c:f>
              <c:strCache>
                <c:ptCount val="1"/>
                <c:pt idx="0">
                  <c:v>HDP v s.c. 2015 (mld. €)</c:v>
                </c:pt>
              </c:strCache>
            </c:strRef>
          </c:tx>
          <c:spPr>
            <a:ln w="22225">
              <a:solidFill>
                <a:srgbClr val="E02C64"/>
              </a:solidFill>
              <a:prstDash val="dash"/>
            </a:ln>
          </c:spPr>
          <c:marker>
            <c:symbol val="none"/>
          </c:marker>
          <c:cat>
            <c:numRef>
              <c:f>'K1.1 Vývoj HDP'!$D$21:$D$32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'K1.1 Vývoj HDP'!$F$21:$F$32</c:f>
              <c:numCache>
                <c:formatCode>0.0</c:formatCode>
                <c:ptCount val="12"/>
                <c:pt idx="0">
                  <c:v>70.281700000000001</c:v>
                </c:pt>
                <c:pt idx="1">
                  <c:v>72.282699999999991</c:v>
                </c:pt>
                <c:pt idx="2">
                  <c:v>73.653700000000001</c:v>
                </c:pt>
                <c:pt idx="3">
                  <c:v>74.1447</c:v>
                </c:pt>
                <c:pt idx="4">
                  <c:v>76.103300000000004</c:v>
                </c:pt>
                <c:pt idx="5">
                  <c:v>79.767600000000002</c:v>
                </c:pt>
                <c:pt idx="6">
                  <c:v>81.468800000000002</c:v>
                </c:pt>
                <c:pt idx="7">
                  <c:v>83.904300000000006</c:v>
                </c:pt>
                <c:pt idx="8">
                  <c:v>86.966899999999995</c:v>
                </c:pt>
                <c:pt idx="9">
                  <c:v>89.151200000000003</c:v>
                </c:pt>
                <c:pt idx="10">
                  <c:v>84.912600000000012</c:v>
                </c:pt>
                <c:pt idx="11">
                  <c:v>87.995000000000005</c:v>
                </c:pt>
              </c:numCache>
            </c:numRef>
          </c:val>
          <c:smooth val="0"/>
          <c:extLst>
            <c:ext xmlns:c16="http://schemas.microsoft.com/office/drawing/2014/chart" uri="{C3380CC4-5D6E-409C-BE32-E72D297353CC}">
              <c16:uniqueId val="{00000001-3DD7-47E5-A2FC-EC1193F45E08}"/>
            </c:ext>
          </c:extLst>
        </c:ser>
        <c:dLbls>
          <c:showLegendKey val="0"/>
          <c:showVal val="0"/>
          <c:showCatName val="0"/>
          <c:showSerName val="0"/>
          <c:showPercent val="0"/>
          <c:showBubbleSize val="0"/>
        </c:dLbls>
        <c:smooth val="0"/>
        <c:axId val="8545912"/>
        <c:axId val="125268224"/>
      </c:lineChart>
      <c:catAx>
        <c:axId val="8545912"/>
        <c:scaling>
          <c:orientation val="minMax"/>
        </c:scaling>
        <c:delete val="0"/>
        <c:axPos val="b"/>
        <c:numFmt formatCode="General" sourceLinked="1"/>
        <c:majorTickMark val="out"/>
        <c:minorTickMark val="none"/>
        <c:tickLblPos val="nextTo"/>
        <c:crossAx val="125268224"/>
        <c:crosses val="autoZero"/>
        <c:auto val="1"/>
        <c:lblAlgn val="ctr"/>
        <c:lblOffset val="100"/>
        <c:noMultiLvlLbl val="0"/>
      </c:catAx>
      <c:valAx>
        <c:axId val="125268224"/>
        <c:scaling>
          <c:orientation val="minMax"/>
          <c:max val="95"/>
          <c:min val="65"/>
        </c:scaling>
        <c:delete val="0"/>
        <c:axPos val="l"/>
        <c:majorGridlines/>
        <c:numFmt formatCode="0.0" sourceLinked="1"/>
        <c:majorTickMark val="out"/>
        <c:minorTickMark val="none"/>
        <c:tickLblPos val="nextTo"/>
        <c:crossAx val="8545912"/>
        <c:crosses val="autoZero"/>
        <c:crossBetween val="between"/>
        <c:majorUnit val="3"/>
      </c:valAx>
    </c:plotArea>
    <c:legend>
      <c:legendPos val="b"/>
      <c:layout/>
      <c:overlay val="0"/>
    </c:legend>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tx>
            <c:strRef>
              <c:f>'K1.2 Demografické ukazovatele'!$N$10:$N$11</c:f>
              <c:strCache>
                <c:ptCount val="2"/>
                <c:pt idx="0">
                  <c:v>ženy 2012</c:v>
                </c:pt>
              </c:strCache>
            </c:strRef>
          </c:tx>
          <c:spPr>
            <a:solidFill>
              <a:srgbClr val="E85E89">
                <a:alpha val="45000"/>
              </a:srgbClr>
            </a:solidFill>
            <a:ln w="15875">
              <a:solidFill>
                <a:schemeClr val="bg1">
                  <a:lumMod val="50000"/>
                </a:schemeClr>
              </a:solidFill>
            </a:ln>
          </c:spPr>
          <c:invertIfNegative val="0"/>
          <c:cat>
            <c:strRef>
              <c:f>'K1.2 Demografické ukazovatele'!$L$13:$L$113</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ukazovatele'!$N$13:$N$113</c:f>
              <c:numCache>
                <c:formatCode>#,##0</c:formatCode>
                <c:ptCount val="101"/>
                <c:pt idx="0">
                  <c:v>27030</c:v>
                </c:pt>
                <c:pt idx="1">
                  <c:v>29857</c:v>
                </c:pt>
                <c:pt idx="2">
                  <c:v>28572</c:v>
                </c:pt>
                <c:pt idx="3">
                  <c:v>28933</c:v>
                </c:pt>
                <c:pt idx="4">
                  <c:v>27784</c:v>
                </c:pt>
                <c:pt idx="5">
                  <c:v>26526</c:v>
                </c:pt>
                <c:pt idx="6">
                  <c:v>26231</c:v>
                </c:pt>
                <c:pt idx="7">
                  <c:v>26465</c:v>
                </c:pt>
                <c:pt idx="8">
                  <c:v>26248</c:v>
                </c:pt>
                <c:pt idx="9">
                  <c:v>25148</c:v>
                </c:pt>
                <c:pt idx="10">
                  <c:v>24849</c:v>
                </c:pt>
                <c:pt idx="11">
                  <c:v>24887</c:v>
                </c:pt>
                <c:pt idx="12">
                  <c:v>26802</c:v>
                </c:pt>
                <c:pt idx="13">
                  <c:v>27442</c:v>
                </c:pt>
                <c:pt idx="14">
                  <c:v>27593</c:v>
                </c:pt>
                <c:pt idx="15">
                  <c:v>28456</c:v>
                </c:pt>
                <c:pt idx="16">
                  <c:v>28824</c:v>
                </c:pt>
                <c:pt idx="17">
                  <c:v>29757</c:v>
                </c:pt>
                <c:pt idx="18">
                  <c:v>32268</c:v>
                </c:pt>
                <c:pt idx="19">
                  <c:v>35194</c:v>
                </c:pt>
                <c:pt idx="20">
                  <c:v>35927</c:v>
                </c:pt>
                <c:pt idx="21">
                  <c:v>37733</c:v>
                </c:pt>
                <c:pt idx="22">
                  <c:v>38224</c:v>
                </c:pt>
                <c:pt idx="23">
                  <c:v>38553</c:v>
                </c:pt>
                <c:pt idx="24">
                  <c:v>39728</c:v>
                </c:pt>
                <c:pt idx="25">
                  <c:v>40282</c:v>
                </c:pt>
                <c:pt idx="26">
                  <c:v>41232</c:v>
                </c:pt>
                <c:pt idx="27">
                  <c:v>42713</c:v>
                </c:pt>
                <c:pt idx="28">
                  <c:v>42814</c:v>
                </c:pt>
                <c:pt idx="29">
                  <c:v>42770</c:v>
                </c:pt>
                <c:pt idx="30">
                  <c:v>42750</c:v>
                </c:pt>
                <c:pt idx="31">
                  <c:v>43095</c:v>
                </c:pt>
                <c:pt idx="32">
                  <c:v>43314</c:v>
                </c:pt>
                <c:pt idx="33">
                  <c:v>45883</c:v>
                </c:pt>
                <c:pt idx="34">
                  <c:v>45333</c:v>
                </c:pt>
                <c:pt idx="35">
                  <c:v>44875</c:v>
                </c:pt>
                <c:pt idx="36">
                  <c:v>44618</c:v>
                </c:pt>
                <c:pt idx="37">
                  <c:v>44082</c:v>
                </c:pt>
                <c:pt idx="38">
                  <c:v>43854</c:v>
                </c:pt>
                <c:pt idx="39">
                  <c:v>41873</c:v>
                </c:pt>
                <c:pt idx="40">
                  <c:v>39518</c:v>
                </c:pt>
                <c:pt idx="41">
                  <c:v>37219</c:v>
                </c:pt>
                <c:pt idx="42">
                  <c:v>36113</c:v>
                </c:pt>
                <c:pt idx="43">
                  <c:v>35625</c:v>
                </c:pt>
                <c:pt idx="44">
                  <c:v>34134</c:v>
                </c:pt>
                <c:pt idx="45">
                  <c:v>34338</c:v>
                </c:pt>
                <c:pt idx="46">
                  <c:v>35935</c:v>
                </c:pt>
                <c:pt idx="47">
                  <c:v>37080</c:v>
                </c:pt>
                <c:pt idx="48">
                  <c:v>38267</c:v>
                </c:pt>
                <c:pt idx="49">
                  <c:v>37697</c:v>
                </c:pt>
                <c:pt idx="50">
                  <c:v>36384</c:v>
                </c:pt>
                <c:pt idx="51">
                  <c:v>37769</c:v>
                </c:pt>
                <c:pt idx="52">
                  <c:v>37566</c:v>
                </c:pt>
                <c:pt idx="53">
                  <c:v>37020</c:v>
                </c:pt>
                <c:pt idx="54">
                  <c:v>38877</c:v>
                </c:pt>
                <c:pt idx="55">
                  <c:v>40015</c:v>
                </c:pt>
                <c:pt idx="56">
                  <c:v>41301</c:v>
                </c:pt>
                <c:pt idx="57">
                  <c:v>40944</c:v>
                </c:pt>
                <c:pt idx="58">
                  <c:v>39802</c:v>
                </c:pt>
                <c:pt idx="59">
                  <c:v>39158</c:v>
                </c:pt>
                <c:pt idx="60">
                  <c:v>39329</c:v>
                </c:pt>
                <c:pt idx="61">
                  <c:v>38631</c:v>
                </c:pt>
                <c:pt idx="62">
                  <c:v>36565</c:v>
                </c:pt>
                <c:pt idx="63">
                  <c:v>33439</c:v>
                </c:pt>
                <c:pt idx="64">
                  <c:v>32570</c:v>
                </c:pt>
                <c:pt idx="65">
                  <c:v>31319</c:v>
                </c:pt>
                <c:pt idx="66">
                  <c:v>26858</c:v>
                </c:pt>
                <c:pt idx="67">
                  <c:v>24995</c:v>
                </c:pt>
                <c:pt idx="68">
                  <c:v>25980</c:v>
                </c:pt>
                <c:pt idx="69">
                  <c:v>23900</c:v>
                </c:pt>
                <c:pt idx="70">
                  <c:v>23639</c:v>
                </c:pt>
                <c:pt idx="71">
                  <c:v>23184</c:v>
                </c:pt>
                <c:pt idx="72">
                  <c:v>22446</c:v>
                </c:pt>
                <c:pt idx="73">
                  <c:v>20974</c:v>
                </c:pt>
                <c:pt idx="74">
                  <c:v>19604</c:v>
                </c:pt>
                <c:pt idx="75">
                  <c:v>18473</c:v>
                </c:pt>
                <c:pt idx="76">
                  <c:v>17702</c:v>
                </c:pt>
                <c:pt idx="77">
                  <c:v>17352</c:v>
                </c:pt>
                <c:pt idx="78">
                  <c:v>16428</c:v>
                </c:pt>
                <c:pt idx="79">
                  <c:v>15824</c:v>
                </c:pt>
                <c:pt idx="80">
                  <c:v>15709</c:v>
                </c:pt>
                <c:pt idx="81">
                  <c:v>14506</c:v>
                </c:pt>
                <c:pt idx="82">
                  <c:v>13309</c:v>
                </c:pt>
                <c:pt idx="83">
                  <c:v>11684</c:v>
                </c:pt>
                <c:pt idx="84">
                  <c:v>10466</c:v>
                </c:pt>
                <c:pt idx="85">
                  <c:v>9106</c:v>
                </c:pt>
                <c:pt idx="86">
                  <c:v>7912</c:v>
                </c:pt>
                <c:pt idx="87">
                  <c:v>6503</c:v>
                </c:pt>
                <c:pt idx="88">
                  <c:v>5654</c:v>
                </c:pt>
                <c:pt idx="89">
                  <c:v>4993</c:v>
                </c:pt>
                <c:pt idx="90">
                  <c:v>3875</c:v>
                </c:pt>
                <c:pt idx="91">
                  <c:v>3037</c:v>
                </c:pt>
                <c:pt idx="92" formatCode="General">
                  <c:v>1898</c:v>
                </c:pt>
                <c:pt idx="93" formatCode="General">
                  <c:v>1426</c:v>
                </c:pt>
                <c:pt idx="94" formatCode="General">
                  <c:v>526</c:v>
                </c:pt>
                <c:pt idx="95" formatCode="General">
                  <c:v>412</c:v>
                </c:pt>
                <c:pt idx="96" formatCode="General">
                  <c:v>324</c:v>
                </c:pt>
                <c:pt idx="97" formatCode="General">
                  <c:v>290</c:v>
                </c:pt>
                <c:pt idx="98" formatCode="General">
                  <c:v>258</c:v>
                </c:pt>
                <c:pt idx="99" formatCode="General">
                  <c:v>170</c:v>
                </c:pt>
                <c:pt idx="100" formatCode="General">
                  <c:v>306</c:v>
                </c:pt>
              </c:numCache>
            </c:numRef>
          </c:val>
          <c:extLst>
            <c:ext xmlns:c16="http://schemas.microsoft.com/office/drawing/2014/chart" uri="{C3380CC4-5D6E-409C-BE32-E72D297353CC}">
              <c16:uniqueId val="{00000000-5080-4D3E-A74C-517C102F58B5}"/>
            </c:ext>
          </c:extLst>
        </c:ser>
        <c:ser>
          <c:idx val="3"/>
          <c:order val="1"/>
          <c:tx>
            <c:strRef>
              <c:f>'K1.2 Demografické ukazovatele'!$M$10:$M$11</c:f>
              <c:strCache>
                <c:ptCount val="2"/>
                <c:pt idx="0">
                  <c:v>muži 2012</c:v>
                </c:pt>
              </c:strCache>
            </c:strRef>
          </c:tx>
          <c:spPr>
            <a:solidFill>
              <a:schemeClr val="bg1">
                <a:lumMod val="75000"/>
                <a:alpha val="65000"/>
              </a:schemeClr>
            </a:solidFill>
            <a:ln w="15875">
              <a:solidFill>
                <a:srgbClr val="E02C64"/>
              </a:solidFill>
            </a:ln>
          </c:spPr>
          <c:invertIfNegative val="0"/>
          <c:cat>
            <c:strRef>
              <c:f>'K1.2 Demografické ukazovatele'!$L$13:$L$113</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ukazovatele'!$R$13:$R$113</c:f>
              <c:numCache>
                <c:formatCode>#,##0</c:formatCode>
                <c:ptCount val="101"/>
                <c:pt idx="0">
                  <c:v>-28798</c:v>
                </c:pt>
                <c:pt idx="1">
                  <c:v>-31234</c:v>
                </c:pt>
                <c:pt idx="2">
                  <c:v>-29331</c:v>
                </c:pt>
                <c:pt idx="3">
                  <c:v>-30872</c:v>
                </c:pt>
                <c:pt idx="4">
                  <c:v>-29357</c:v>
                </c:pt>
                <c:pt idx="5">
                  <c:v>-27938</c:v>
                </c:pt>
                <c:pt idx="6">
                  <c:v>-27784</c:v>
                </c:pt>
                <c:pt idx="7">
                  <c:v>-28051</c:v>
                </c:pt>
                <c:pt idx="8">
                  <c:v>-27755</c:v>
                </c:pt>
                <c:pt idx="9">
                  <c:v>-26525</c:v>
                </c:pt>
                <c:pt idx="10">
                  <c:v>-26040</c:v>
                </c:pt>
                <c:pt idx="11">
                  <c:v>-26653</c:v>
                </c:pt>
                <c:pt idx="12">
                  <c:v>-28226</c:v>
                </c:pt>
                <c:pt idx="13">
                  <c:v>-28483</c:v>
                </c:pt>
                <c:pt idx="14">
                  <c:v>-29162</c:v>
                </c:pt>
                <c:pt idx="15">
                  <c:v>-30090</c:v>
                </c:pt>
                <c:pt idx="16">
                  <c:v>-30772</c:v>
                </c:pt>
                <c:pt idx="17">
                  <c:v>-31173</c:v>
                </c:pt>
                <c:pt idx="18">
                  <c:v>-33412</c:v>
                </c:pt>
                <c:pt idx="19">
                  <c:v>-37046</c:v>
                </c:pt>
                <c:pt idx="20">
                  <c:v>-37492</c:v>
                </c:pt>
                <c:pt idx="21">
                  <c:v>-39142</c:v>
                </c:pt>
                <c:pt idx="22">
                  <c:v>-40096</c:v>
                </c:pt>
                <c:pt idx="23">
                  <c:v>-39829</c:v>
                </c:pt>
                <c:pt idx="24">
                  <c:v>-41201</c:v>
                </c:pt>
                <c:pt idx="25">
                  <c:v>-41474</c:v>
                </c:pt>
                <c:pt idx="26">
                  <c:v>-42940</c:v>
                </c:pt>
                <c:pt idx="27">
                  <c:v>-44611</c:v>
                </c:pt>
                <c:pt idx="28">
                  <c:v>-44642</c:v>
                </c:pt>
                <c:pt idx="29">
                  <c:v>-45015</c:v>
                </c:pt>
                <c:pt idx="30">
                  <c:v>-45502</c:v>
                </c:pt>
                <c:pt idx="31">
                  <c:v>-45128</c:v>
                </c:pt>
                <c:pt idx="32">
                  <c:v>-46260</c:v>
                </c:pt>
                <c:pt idx="33">
                  <c:v>-47993</c:v>
                </c:pt>
                <c:pt idx="34">
                  <c:v>-47703</c:v>
                </c:pt>
                <c:pt idx="35">
                  <c:v>-47776</c:v>
                </c:pt>
                <c:pt idx="36">
                  <c:v>-47518</c:v>
                </c:pt>
                <c:pt idx="37">
                  <c:v>-46024</c:v>
                </c:pt>
                <c:pt idx="38">
                  <c:v>-46212</c:v>
                </c:pt>
                <c:pt idx="39">
                  <c:v>-43269</c:v>
                </c:pt>
                <c:pt idx="40">
                  <c:v>-40763</c:v>
                </c:pt>
                <c:pt idx="41">
                  <c:v>-38441</c:v>
                </c:pt>
                <c:pt idx="42">
                  <c:v>-37266</c:v>
                </c:pt>
                <c:pt idx="43">
                  <c:v>-36565</c:v>
                </c:pt>
                <c:pt idx="44">
                  <c:v>-34586</c:v>
                </c:pt>
                <c:pt idx="45">
                  <c:v>-34938</c:v>
                </c:pt>
                <c:pt idx="46">
                  <c:v>-35863</c:v>
                </c:pt>
                <c:pt idx="47">
                  <c:v>-36968</c:v>
                </c:pt>
                <c:pt idx="48">
                  <c:v>-38278</c:v>
                </c:pt>
                <c:pt idx="49">
                  <c:v>-37751</c:v>
                </c:pt>
                <c:pt idx="50">
                  <c:v>-36083</c:v>
                </c:pt>
                <c:pt idx="51">
                  <c:v>-36983</c:v>
                </c:pt>
                <c:pt idx="52">
                  <c:v>-36981</c:v>
                </c:pt>
                <c:pt idx="53">
                  <c:v>-36476</c:v>
                </c:pt>
                <c:pt idx="54">
                  <c:v>-37477</c:v>
                </c:pt>
                <c:pt idx="55">
                  <c:v>-38329</c:v>
                </c:pt>
                <c:pt idx="56">
                  <c:v>-38242</c:v>
                </c:pt>
                <c:pt idx="57">
                  <c:v>-37746</c:v>
                </c:pt>
                <c:pt idx="58">
                  <c:v>-36689</c:v>
                </c:pt>
                <c:pt idx="59">
                  <c:v>-35817</c:v>
                </c:pt>
                <c:pt idx="60">
                  <c:v>-35214</c:v>
                </c:pt>
                <c:pt idx="61">
                  <c:v>-33850</c:v>
                </c:pt>
                <c:pt idx="62">
                  <c:v>-31545</c:v>
                </c:pt>
                <c:pt idx="63">
                  <c:v>-28272</c:v>
                </c:pt>
                <c:pt idx="64">
                  <c:v>-27147</c:v>
                </c:pt>
                <c:pt idx="65">
                  <c:v>-25159</c:v>
                </c:pt>
                <c:pt idx="66">
                  <c:v>-20936</c:v>
                </c:pt>
                <c:pt idx="67">
                  <c:v>-18676</c:v>
                </c:pt>
                <c:pt idx="68">
                  <c:v>-18747</c:v>
                </c:pt>
                <c:pt idx="69">
                  <c:v>-17107</c:v>
                </c:pt>
                <c:pt idx="70">
                  <c:v>-16304</c:v>
                </c:pt>
                <c:pt idx="71">
                  <c:v>-15656</c:v>
                </c:pt>
                <c:pt idx="72">
                  <c:v>-14904</c:v>
                </c:pt>
                <c:pt idx="73">
                  <c:v>-13075</c:v>
                </c:pt>
                <c:pt idx="74">
                  <c:v>-11881</c:v>
                </c:pt>
                <c:pt idx="75">
                  <c:v>-10902</c:v>
                </c:pt>
                <c:pt idx="76">
                  <c:v>-10030</c:v>
                </c:pt>
                <c:pt idx="77">
                  <c:v>-9647</c:v>
                </c:pt>
                <c:pt idx="78">
                  <c:v>-9009</c:v>
                </c:pt>
                <c:pt idx="79">
                  <c:v>-8266</c:v>
                </c:pt>
                <c:pt idx="80">
                  <c:v>-7913</c:v>
                </c:pt>
                <c:pt idx="81">
                  <c:v>-7008</c:v>
                </c:pt>
                <c:pt idx="82">
                  <c:v>-6126</c:v>
                </c:pt>
                <c:pt idx="83">
                  <c:v>-5373</c:v>
                </c:pt>
                <c:pt idx="84">
                  <c:v>-4399</c:v>
                </c:pt>
                <c:pt idx="85">
                  <c:v>-3844</c:v>
                </c:pt>
                <c:pt idx="86">
                  <c:v>-3158</c:v>
                </c:pt>
                <c:pt idx="87">
                  <c:v>-2518</c:v>
                </c:pt>
                <c:pt idx="88">
                  <c:v>-2178</c:v>
                </c:pt>
                <c:pt idx="89">
                  <c:v>-1786</c:v>
                </c:pt>
                <c:pt idx="90">
                  <c:v>-1435</c:v>
                </c:pt>
                <c:pt idx="91">
                  <c:v>-1038</c:v>
                </c:pt>
                <c:pt idx="92">
                  <c:v>-682</c:v>
                </c:pt>
                <c:pt idx="93">
                  <c:v>-538</c:v>
                </c:pt>
                <c:pt idx="94">
                  <c:v>-197</c:v>
                </c:pt>
                <c:pt idx="95">
                  <c:v>-164</c:v>
                </c:pt>
                <c:pt idx="96">
                  <c:v>-126</c:v>
                </c:pt>
                <c:pt idx="97">
                  <c:v>-108</c:v>
                </c:pt>
                <c:pt idx="98">
                  <c:v>-83</c:v>
                </c:pt>
                <c:pt idx="99">
                  <c:v>-69</c:v>
                </c:pt>
                <c:pt idx="100">
                  <c:v>-138</c:v>
                </c:pt>
              </c:numCache>
            </c:numRef>
          </c:val>
          <c:extLst>
            <c:ext xmlns:c16="http://schemas.microsoft.com/office/drawing/2014/chart" uri="{C3380CC4-5D6E-409C-BE32-E72D297353CC}">
              <c16:uniqueId val="{00000001-5080-4D3E-A74C-517C102F58B5}"/>
            </c:ext>
          </c:extLst>
        </c:ser>
        <c:ser>
          <c:idx val="0"/>
          <c:order val="2"/>
          <c:tx>
            <c:strRef>
              <c:f>'K1.2 Demografické ukazovatele'!$P$10:$P$11</c:f>
              <c:strCache>
                <c:ptCount val="2"/>
                <c:pt idx="0">
                  <c:v>ženy 2021</c:v>
                </c:pt>
              </c:strCache>
            </c:strRef>
          </c:tx>
          <c:spPr>
            <a:solidFill>
              <a:srgbClr val="E02C64">
                <a:alpha val="0"/>
              </a:srgbClr>
            </a:solidFill>
            <a:ln w="15875">
              <a:solidFill>
                <a:srgbClr val="E02C64"/>
              </a:solidFill>
            </a:ln>
          </c:spPr>
          <c:invertIfNegative val="0"/>
          <c:cat>
            <c:strRef>
              <c:f>'K1.2 Demografické ukazovatele'!$L$13:$L$113</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ukazovatele'!$P$13:$P$113</c:f>
              <c:numCache>
                <c:formatCode>General</c:formatCode>
                <c:ptCount val="101"/>
                <c:pt idx="0">
                  <c:v>28048</c:v>
                </c:pt>
                <c:pt idx="1">
                  <c:v>28087</c:v>
                </c:pt>
                <c:pt idx="2">
                  <c:v>28878</c:v>
                </c:pt>
                <c:pt idx="3">
                  <c:v>29187</c:v>
                </c:pt>
                <c:pt idx="4">
                  <c:v>29594</c:v>
                </c:pt>
                <c:pt idx="5">
                  <c:v>29544</c:v>
                </c:pt>
                <c:pt idx="6">
                  <c:v>28463</c:v>
                </c:pt>
                <c:pt idx="7">
                  <c:v>28396</c:v>
                </c:pt>
                <c:pt idx="8">
                  <c:v>28168</c:v>
                </c:pt>
                <c:pt idx="9">
                  <c:v>28160</c:v>
                </c:pt>
                <c:pt idx="10">
                  <c:v>28187</c:v>
                </c:pt>
                <c:pt idx="11">
                  <c:v>28802</c:v>
                </c:pt>
                <c:pt idx="12">
                  <c:v>28671</c:v>
                </c:pt>
                <c:pt idx="13">
                  <c:v>27574</c:v>
                </c:pt>
                <c:pt idx="14">
                  <c:v>26256</c:v>
                </c:pt>
                <c:pt idx="15">
                  <c:v>25884</c:v>
                </c:pt>
                <c:pt idx="16">
                  <c:v>26071</c:v>
                </c:pt>
                <c:pt idx="17">
                  <c:v>25708</c:v>
                </c:pt>
                <c:pt idx="18">
                  <c:v>24906</c:v>
                </c:pt>
                <c:pt idx="19">
                  <c:v>24436</c:v>
                </c:pt>
                <c:pt idx="20">
                  <c:v>24624</c:v>
                </c:pt>
                <c:pt idx="21">
                  <c:v>26575</c:v>
                </c:pt>
                <c:pt idx="22">
                  <c:v>27156</c:v>
                </c:pt>
                <c:pt idx="23">
                  <c:v>27608</c:v>
                </c:pt>
                <c:pt idx="24">
                  <c:v>28350</c:v>
                </c:pt>
                <c:pt idx="25">
                  <c:v>28752</c:v>
                </c:pt>
                <c:pt idx="26">
                  <c:v>29685</c:v>
                </c:pt>
                <c:pt idx="27">
                  <c:v>32126</c:v>
                </c:pt>
                <c:pt idx="28">
                  <c:v>35085</c:v>
                </c:pt>
                <c:pt idx="29">
                  <c:v>35788</c:v>
                </c:pt>
                <c:pt idx="30">
                  <c:v>37534</c:v>
                </c:pt>
                <c:pt idx="31">
                  <c:v>37966</c:v>
                </c:pt>
                <c:pt idx="32">
                  <c:v>38026</c:v>
                </c:pt>
                <c:pt idx="33">
                  <c:v>39426</c:v>
                </c:pt>
                <c:pt idx="34">
                  <c:v>39752</c:v>
                </c:pt>
                <c:pt idx="35">
                  <c:v>40528</c:v>
                </c:pt>
                <c:pt idx="36">
                  <c:v>41718</c:v>
                </c:pt>
                <c:pt idx="37">
                  <c:v>41786</c:v>
                </c:pt>
                <c:pt idx="38">
                  <c:v>41633</c:v>
                </c:pt>
                <c:pt idx="39">
                  <c:v>41623</c:v>
                </c:pt>
                <c:pt idx="40">
                  <c:v>41782</c:v>
                </c:pt>
                <c:pt idx="41">
                  <c:v>42023</c:v>
                </c:pt>
                <c:pt idx="42">
                  <c:v>44657</c:v>
                </c:pt>
                <c:pt idx="43">
                  <c:v>44358</c:v>
                </c:pt>
                <c:pt idx="44">
                  <c:v>43716</c:v>
                </c:pt>
                <c:pt idx="45">
                  <c:v>43627</c:v>
                </c:pt>
                <c:pt idx="46">
                  <c:v>43290</c:v>
                </c:pt>
                <c:pt idx="47">
                  <c:v>43025</c:v>
                </c:pt>
                <c:pt idx="48">
                  <c:v>41326</c:v>
                </c:pt>
                <c:pt idx="49">
                  <c:v>38892</c:v>
                </c:pt>
                <c:pt idx="50">
                  <c:v>36644</c:v>
                </c:pt>
                <c:pt idx="51">
                  <c:v>35352</c:v>
                </c:pt>
                <c:pt idx="52">
                  <c:v>34774</c:v>
                </c:pt>
                <c:pt idx="53">
                  <c:v>33306</c:v>
                </c:pt>
                <c:pt idx="54">
                  <c:v>33567</c:v>
                </c:pt>
                <c:pt idx="55">
                  <c:v>35150</c:v>
                </c:pt>
                <c:pt idx="56">
                  <c:v>36036</c:v>
                </c:pt>
                <c:pt idx="57">
                  <c:v>37096</c:v>
                </c:pt>
                <c:pt idx="58">
                  <c:v>36705</c:v>
                </c:pt>
                <c:pt idx="59">
                  <c:v>35095</c:v>
                </c:pt>
                <c:pt idx="60">
                  <c:v>36385</c:v>
                </c:pt>
                <c:pt idx="61">
                  <c:v>35973</c:v>
                </c:pt>
                <c:pt idx="62">
                  <c:v>35307</c:v>
                </c:pt>
                <c:pt idx="63">
                  <c:v>36981</c:v>
                </c:pt>
                <c:pt idx="64">
                  <c:v>37734</c:v>
                </c:pt>
                <c:pt idx="65">
                  <c:v>38775</c:v>
                </c:pt>
                <c:pt idx="66">
                  <c:v>38311</c:v>
                </c:pt>
                <c:pt idx="67">
                  <c:v>36930</c:v>
                </c:pt>
                <c:pt idx="68">
                  <c:v>36034</c:v>
                </c:pt>
                <c:pt idx="69">
                  <c:v>35739</c:v>
                </c:pt>
                <c:pt idx="70">
                  <c:v>34841</c:v>
                </c:pt>
                <c:pt idx="71">
                  <c:v>32640</c:v>
                </c:pt>
                <c:pt idx="72">
                  <c:v>29508</c:v>
                </c:pt>
                <c:pt idx="73">
                  <c:v>28392</c:v>
                </c:pt>
                <c:pt idx="74">
                  <c:v>26862</c:v>
                </c:pt>
                <c:pt idx="75">
                  <c:v>22635</c:v>
                </c:pt>
                <c:pt idx="76">
                  <c:v>20401</c:v>
                </c:pt>
                <c:pt idx="77">
                  <c:v>20755</c:v>
                </c:pt>
                <c:pt idx="78">
                  <c:v>18638</c:v>
                </c:pt>
                <c:pt idx="79">
                  <c:v>17982</c:v>
                </c:pt>
                <c:pt idx="80">
                  <c:v>17004</c:v>
                </c:pt>
                <c:pt idx="81">
                  <c:v>15805</c:v>
                </c:pt>
                <c:pt idx="82">
                  <c:v>14086</c:v>
                </c:pt>
                <c:pt idx="83">
                  <c:v>12546</c:v>
                </c:pt>
                <c:pt idx="84">
                  <c:v>10971</c:v>
                </c:pt>
                <c:pt idx="85">
                  <c:v>9773</c:v>
                </c:pt>
                <c:pt idx="86">
                  <c:v>8762</c:v>
                </c:pt>
                <c:pt idx="87">
                  <c:v>7497</c:v>
                </c:pt>
                <c:pt idx="88">
                  <c:v>6483</c:v>
                </c:pt>
                <c:pt idx="89">
                  <c:v>5847</c:v>
                </c:pt>
                <c:pt idx="90">
                  <c:v>4560</c:v>
                </c:pt>
                <c:pt idx="91">
                  <c:v>3621</c:v>
                </c:pt>
                <c:pt idx="92">
                  <c:v>2833</c:v>
                </c:pt>
                <c:pt idx="93">
                  <c:v>2067</c:v>
                </c:pt>
                <c:pt idx="94">
                  <c:v>1531</c:v>
                </c:pt>
                <c:pt idx="95">
                  <c:v>1072</c:v>
                </c:pt>
                <c:pt idx="96">
                  <c:v>817</c:v>
                </c:pt>
                <c:pt idx="97">
                  <c:v>543</c:v>
                </c:pt>
                <c:pt idx="98">
                  <c:v>359</c:v>
                </c:pt>
                <c:pt idx="99">
                  <c:v>260</c:v>
                </c:pt>
                <c:pt idx="100">
                  <c:v>367</c:v>
                </c:pt>
              </c:numCache>
            </c:numRef>
          </c:val>
          <c:extLst>
            <c:ext xmlns:c16="http://schemas.microsoft.com/office/drawing/2014/chart" uri="{C3380CC4-5D6E-409C-BE32-E72D297353CC}">
              <c16:uniqueId val="{00000002-5080-4D3E-A74C-517C102F58B5}"/>
            </c:ext>
          </c:extLst>
        </c:ser>
        <c:ser>
          <c:idx val="1"/>
          <c:order val="3"/>
          <c:tx>
            <c:strRef>
              <c:f>'K1.2 Demografické ukazovatele'!$O$10:$O$11</c:f>
              <c:strCache>
                <c:ptCount val="2"/>
                <c:pt idx="0">
                  <c:v>muži 2021</c:v>
                </c:pt>
              </c:strCache>
            </c:strRef>
          </c:tx>
          <c:spPr>
            <a:solidFill>
              <a:schemeClr val="bg1">
                <a:lumMod val="50000"/>
                <a:alpha val="0"/>
              </a:schemeClr>
            </a:solidFill>
            <a:ln w="15875">
              <a:solidFill>
                <a:schemeClr val="bg1">
                  <a:lumMod val="50000"/>
                </a:schemeClr>
              </a:solidFill>
            </a:ln>
          </c:spPr>
          <c:invertIfNegative val="0"/>
          <c:cat>
            <c:strRef>
              <c:f>'K1.2 Demografické ukazovatele'!$L$13:$L$113</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ukazovatele'!$Q$13:$Q$113</c:f>
              <c:numCache>
                <c:formatCode>#,##0</c:formatCode>
                <c:ptCount val="101"/>
                <c:pt idx="0">
                  <c:v>-28984</c:v>
                </c:pt>
                <c:pt idx="1">
                  <c:v>-29313</c:v>
                </c:pt>
                <c:pt idx="2">
                  <c:v>-30188</c:v>
                </c:pt>
                <c:pt idx="3">
                  <c:v>-30924</c:v>
                </c:pt>
                <c:pt idx="4">
                  <c:v>-31194</c:v>
                </c:pt>
                <c:pt idx="5">
                  <c:v>-30921</c:v>
                </c:pt>
                <c:pt idx="6">
                  <c:v>-30265</c:v>
                </c:pt>
                <c:pt idx="7">
                  <c:v>-29559</c:v>
                </c:pt>
                <c:pt idx="8">
                  <c:v>-29508</c:v>
                </c:pt>
                <c:pt idx="9">
                  <c:v>-30093</c:v>
                </c:pt>
                <c:pt idx="10">
                  <c:v>-29410</c:v>
                </c:pt>
                <c:pt idx="11">
                  <c:v>-29531</c:v>
                </c:pt>
                <c:pt idx="12">
                  <c:v>-30371</c:v>
                </c:pt>
                <c:pt idx="13">
                  <c:v>-29006</c:v>
                </c:pt>
                <c:pt idx="14">
                  <c:v>-27514</c:v>
                </c:pt>
                <c:pt idx="15">
                  <c:v>-27240</c:v>
                </c:pt>
                <c:pt idx="16">
                  <c:v>-27609</c:v>
                </c:pt>
                <c:pt idx="17">
                  <c:v>-27166</c:v>
                </c:pt>
                <c:pt idx="18">
                  <c:v>-26086</c:v>
                </c:pt>
                <c:pt idx="19">
                  <c:v>-25619</c:v>
                </c:pt>
                <c:pt idx="20">
                  <c:v>-26223</c:v>
                </c:pt>
                <c:pt idx="21">
                  <c:v>-27784</c:v>
                </c:pt>
                <c:pt idx="22">
                  <c:v>-28173</c:v>
                </c:pt>
                <c:pt idx="23">
                  <c:v>-28939</c:v>
                </c:pt>
                <c:pt idx="24">
                  <c:v>-29799</c:v>
                </c:pt>
                <c:pt idx="25">
                  <c:v>-30445</c:v>
                </c:pt>
                <c:pt idx="26">
                  <c:v>-30919</c:v>
                </c:pt>
                <c:pt idx="27">
                  <c:v>-33339</c:v>
                </c:pt>
                <c:pt idx="28">
                  <c:v>-36924</c:v>
                </c:pt>
                <c:pt idx="29">
                  <c:v>-37407</c:v>
                </c:pt>
                <c:pt idx="30">
                  <c:v>-39284</c:v>
                </c:pt>
                <c:pt idx="31">
                  <c:v>-40062</c:v>
                </c:pt>
                <c:pt idx="32">
                  <c:v>-39812</c:v>
                </c:pt>
                <c:pt idx="33">
                  <c:v>-41334</c:v>
                </c:pt>
                <c:pt idx="34">
                  <c:v>-41307</c:v>
                </c:pt>
                <c:pt idx="35">
                  <c:v>-42867</c:v>
                </c:pt>
                <c:pt idx="36">
                  <c:v>-44215</c:v>
                </c:pt>
                <c:pt idx="37">
                  <c:v>-44236</c:v>
                </c:pt>
                <c:pt idx="38">
                  <c:v>-44673</c:v>
                </c:pt>
                <c:pt idx="39">
                  <c:v>-44806</c:v>
                </c:pt>
                <c:pt idx="40">
                  <c:v>-44449</c:v>
                </c:pt>
                <c:pt idx="41">
                  <c:v>-45459</c:v>
                </c:pt>
                <c:pt idx="42">
                  <c:v>-47231</c:v>
                </c:pt>
                <c:pt idx="43">
                  <c:v>-46939</c:v>
                </c:pt>
                <c:pt idx="44">
                  <c:v>-47227</c:v>
                </c:pt>
                <c:pt idx="45">
                  <c:v>-46915</c:v>
                </c:pt>
                <c:pt idx="46">
                  <c:v>-45126</c:v>
                </c:pt>
                <c:pt idx="47">
                  <c:v>-45124</c:v>
                </c:pt>
                <c:pt idx="48">
                  <c:v>-42490</c:v>
                </c:pt>
                <c:pt idx="49">
                  <c:v>-39830</c:v>
                </c:pt>
                <c:pt idx="50">
                  <c:v>-37545</c:v>
                </c:pt>
                <c:pt idx="51">
                  <c:v>-36042</c:v>
                </c:pt>
                <c:pt idx="52">
                  <c:v>-35169</c:v>
                </c:pt>
                <c:pt idx="53">
                  <c:v>-33323</c:v>
                </c:pt>
                <c:pt idx="54">
                  <c:v>-33335</c:v>
                </c:pt>
                <c:pt idx="55">
                  <c:v>-34205</c:v>
                </c:pt>
                <c:pt idx="56">
                  <c:v>-34710</c:v>
                </c:pt>
                <c:pt idx="57">
                  <c:v>-35920</c:v>
                </c:pt>
                <c:pt idx="58">
                  <c:v>-35191</c:v>
                </c:pt>
                <c:pt idx="59">
                  <c:v>-33178</c:v>
                </c:pt>
                <c:pt idx="60">
                  <c:v>-33714</c:v>
                </c:pt>
                <c:pt idx="61">
                  <c:v>-33288</c:v>
                </c:pt>
                <c:pt idx="62">
                  <c:v>-32494</c:v>
                </c:pt>
                <c:pt idx="63">
                  <c:v>-32983</c:v>
                </c:pt>
                <c:pt idx="64">
                  <c:v>-33256</c:v>
                </c:pt>
                <c:pt idx="65">
                  <c:v>-32816</c:v>
                </c:pt>
                <c:pt idx="66">
                  <c:v>-31891</c:v>
                </c:pt>
                <c:pt idx="67">
                  <c:v>-30630</c:v>
                </c:pt>
                <c:pt idx="68">
                  <c:v>-29238</c:v>
                </c:pt>
                <c:pt idx="69">
                  <c:v>-28049</c:v>
                </c:pt>
                <c:pt idx="70">
                  <c:v>-26594</c:v>
                </c:pt>
                <c:pt idx="71">
                  <c:v>-24376</c:v>
                </c:pt>
                <c:pt idx="72">
                  <c:v>-21289</c:v>
                </c:pt>
                <c:pt idx="73">
                  <c:v>-20032</c:v>
                </c:pt>
                <c:pt idx="74">
                  <c:v>-18186</c:v>
                </c:pt>
                <c:pt idx="75">
                  <c:v>-14578</c:v>
                </c:pt>
                <c:pt idx="76">
                  <c:v>-12519</c:v>
                </c:pt>
                <c:pt idx="77">
                  <c:v>-12076</c:v>
                </c:pt>
                <c:pt idx="78">
                  <c:v>-10773</c:v>
                </c:pt>
                <c:pt idx="79">
                  <c:v>-9812</c:v>
                </c:pt>
                <c:pt idx="80">
                  <c:v>-8967</c:v>
                </c:pt>
                <c:pt idx="81">
                  <c:v>-8021</c:v>
                </c:pt>
                <c:pt idx="82">
                  <c:v>-6709</c:v>
                </c:pt>
                <c:pt idx="83">
                  <c:v>-5722</c:v>
                </c:pt>
                <c:pt idx="84">
                  <c:v>-4840</c:v>
                </c:pt>
                <c:pt idx="85">
                  <c:v>-4174</c:v>
                </c:pt>
                <c:pt idx="86">
                  <c:v>-3630</c:v>
                </c:pt>
                <c:pt idx="87">
                  <c:v>-3159</c:v>
                </c:pt>
                <c:pt idx="88">
                  <c:v>-2665</c:v>
                </c:pt>
                <c:pt idx="89">
                  <c:v>-2248</c:v>
                </c:pt>
                <c:pt idx="90">
                  <c:v>-1715</c:v>
                </c:pt>
                <c:pt idx="91">
                  <c:v>-1326</c:v>
                </c:pt>
                <c:pt idx="92">
                  <c:v>-988</c:v>
                </c:pt>
                <c:pt idx="93">
                  <c:v>-699</c:v>
                </c:pt>
                <c:pt idx="94">
                  <c:v>-532</c:v>
                </c:pt>
                <c:pt idx="95">
                  <c:v>-391</c:v>
                </c:pt>
                <c:pt idx="96">
                  <c:v>-284</c:v>
                </c:pt>
                <c:pt idx="97">
                  <c:v>-246</c:v>
                </c:pt>
                <c:pt idx="98">
                  <c:v>-186</c:v>
                </c:pt>
                <c:pt idx="99">
                  <c:v>-139</c:v>
                </c:pt>
                <c:pt idx="100">
                  <c:v>-211</c:v>
                </c:pt>
              </c:numCache>
            </c:numRef>
          </c:val>
          <c:extLst>
            <c:ext xmlns:c16="http://schemas.microsoft.com/office/drawing/2014/chart" uri="{C3380CC4-5D6E-409C-BE32-E72D297353CC}">
              <c16:uniqueId val="{00000003-5080-4D3E-A74C-517C102F58B5}"/>
            </c:ext>
          </c:extLst>
        </c:ser>
        <c:dLbls>
          <c:showLegendKey val="0"/>
          <c:showVal val="0"/>
          <c:showCatName val="0"/>
          <c:showSerName val="0"/>
          <c:showPercent val="0"/>
          <c:showBubbleSize val="0"/>
        </c:dLbls>
        <c:gapWidth val="0"/>
        <c:overlap val="100"/>
        <c:axId val="126243608"/>
        <c:axId val="126125336"/>
      </c:barChart>
      <c:catAx>
        <c:axId val="126243608"/>
        <c:scaling>
          <c:orientation val="minMax"/>
        </c:scaling>
        <c:delete val="0"/>
        <c:axPos val="l"/>
        <c:majorGridlines>
          <c:spPr>
            <a:ln>
              <a:solidFill>
                <a:srgbClr val="B7194A">
                  <a:alpha val="12000"/>
                </a:srgbClr>
              </a:solidFill>
            </a:ln>
          </c:spPr>
        </c:majorGridlines>
        <c:numFmt formatCode="General" sourceLinked="1"/>
        <c:majorTickMark val="out"/>
        <c:minorTickMark val="none"/>
        <c:tickLblPos val="low"/>
        <c:crossAx val="126125336"/>
        <c:crossesAt val="0"/>
        <c:auto val="1"/>
        <c:lblAlgn val="ctr"/>
        <c:lblOffset val="100"/>
        <c:tickLblSkip val="5"/>
        <c:tickMarkSkip val="5"/>
        <c:noMultiLvlLbl val="0"/>
      </c:catAx>
      <c:valAx>
        <c:axId val="126125336"/>
        <c:scaling>
          <c:orientation val="minMax"/>
          <c:max val="50000"/>
          <c:min val="-50000"/>
        </c:scaling>
        <c:delete val="0"/>
        <c:axPos val="b"/>
        <c:majorGridlines>
          <c:spPr>
            <a:ln>
              <a:solidFill>
                <a:srgbClr val="B7194A">
                  <a:alpha val="9000"/>
                </a:srgbClr>
              </a:solidFill>
            </a:ln>
          </c:spPr>
        </c:majorGridlines>
        <c:numFmt formatCode="#,##0;#,##0" sourceLinked="0"/>
        <c:majorTickMark val="out"/>
        <c:minorTickMark val="none"/>
        <c:tickLblPos val="nextTo"/>
        <c:crossAx val="126243608"/>
        <c:crosses val="autoZero"/>
        <c:crossBetween val="between"/>
        <c:majorUnit val="10000"/>
      </c:valAx>
    </c:plotArea>
    <c:legend>
      <c:legendPos val="r"/>
      <c:layout>
        <c:manualLayout>
          <c:xMode val="edge"/>
          <c:yMode val="edge"/>
          <c:x val="0.7721817802576002"/>
          <c:y val="6.9060576829605688E-2"/>
          <c:w val="0.12906728546348922"/>
          <c:h val="0.12897443375133666"/>
        </c:manualLayout>
      </c:layout>
      <c:overlay val="1"/>
    </c:legend>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118831873049799"/>
          <c:y val="0.11203169385099289"/>
          <c:w val="0.58549306336707907"/>
          <c:h val="0.88244169837621977"/>
        </c:manualLayout>
      </c:layout>
      <c:doughnutChart>
        <c:varyColors val="1"/>
        <c:ser>
          <c:idx val="0"/>
          <c:order val="0"/>
          <c:tx>
            <c:strRef>
              <c:f>'K2.1.1 Ekon.aktiv.obyvateľstva'!$I$9</c:f>
              <c:strCache>
                <c:ptCount val="1"/>
                <c:pt idx="0">
                  <c:v>Ekonomicky aktívne obyvateľstvo (v tis.)</c:v>
                </c:pt>
              </c:strCache>
            </c:strRef>
          </c:tx>
          <c:dPt>
            <c:idx val="0"/>
            <c:bubble3D val="0"/>
            <c:spPr>
              <a:solidFill>
                <a:srgbClr val="B7194A"/>
              </a:solidFill>
            </c:spPr>
            <c:extLst>
              <c:ext xmlns:c16="http://schemas.microsoft.com/office/drawing/2014/chart" uri="{C3380CC4-5D6E-409C-BE32-E72D297353CC}">
                <c16:uniqueId val="{00000001-A991-4B8E-A65A-26BD5547766F}"/>
              </c:ext>
            </c:extLst>
          </c:dPt>
          <c:dPt>
            <c:idx val="1"/>
            <c:bubble3D val="0"/>
            <c:spPr>
              <a:pattFill prst="dkDnDiag">
                <a:fgClr>
                  <a:sysClr val="window" lastClr="FFFFFF">
                    <a:lumMod val="50000"/>
                  </a:sysClr>
                </a:fgClr>
                <a:bgClr>
                  <a:sysClr val="window" lastClr="FFFFFF"/>
                </a:bgClr>
              </a:pattFill>
            </c:spPr>
            <c:extLst>
              <c:ext xmlns:c16="http://schemas.microsoft.com/office/drawing/2014/chart" uri="{C3380CC4-5D6E-409C-BE32-E72D297353CC}">
                <c16:uniqueId val="{00000003-A991-4B8E-A65A-26BD5547766F}"/>
              </c:ext>
            </c:extLst>
          </c:dPt>
          <c:dPt>
            <c:idx val="2"/>
            <c:bubble3D val="0"/>
            <c:spPr>
              <a:solidFill>
                <a:srgbClr val="E85E86"/>
              </a:solidFill>
            </c:spPr>
            <c:extLst>
              <c:ext xmlns:c16="http://schemas.microsoft.com/office/drawing/2014/chart" uri="{C3380CC4-5D6E-409C-BE32-E72D297353CC}">
                <c16:uniqueId val="{00000005-A991-4B8E-A65A-26BD5547766F}"/>
              </c:ext>
            </c:extLst>
          </c:dPt>
          <c:dPt>
            <c:idx val="3"/>
            <c:bubble3D val="0"/>
            <c:spPr>
              <a:solidFill>
                <a:sysClr val="window" lastClr="FFFFFF">
                  <a:lumMod val="75000"/>
                </a:sysClr>
              </a:solidFill>
            </c:spPr>
            <c:extLst>
              <c:ext xmlns:c16="http://schemas.microsoft.com/office/drawing/2014/chart" uri="{C3380CC4-5D6E-409C-BE32-E72D297353CC}">
                <c16:uniqueId val="{00000007-A991-4B8E-A65A-26BD5547766F}"/>
              </c:ext>
            </c:extLst>
          </c:dPt>
          <c:dPt>
            <c:idx val="4"/>
            <c:bubble3D val="0"/>
            <c:spPr>
              <a:pattFill prst="pct20">
                <a:fgClr>
                  <a:srgbClr val="B7194A"/>
                </a:fgClr>
                <a:bgClr>
                  <a:sysClr val="window" lastClr="FFFFFF"/>
                </a:bgClr>
              </a:pattFill>
            </c:spPr>
            <c:extLst>
              <c:ext xmlns:c16="http://schemas.microsoft.com/office/drawing/2014/chart" uri="{C3380CC4-5D6E-409C-BE32-E72D297353CC}">
                <c16:uniqueId val="{00000009-A991-4B8E-A65A-26BD5547766F}"/>
              </c:ext>
            </c:extLst>
          </c:dPt>
          <c:dLbls>
            <c:dLbl>
              <c:idx val="0"/>
              <c:layout>
                <c:manualLayout>
                  <c:x val="-1.2525442922345607E-2"/>
                  <c:y val="-0.12138053415123515"/>
                </c:manualLayout>
              </c:layout>
              <c:tx>
                <c:rich>
                  <a:bodyPr/>
                  <a:lstStyle/>
                  <a:p>
                    <a:pPr>
                      <a:defRPr b="0">
                        <a:solidFill>
                          <a:schemeClr val="bg1"/>
                        </a:solidFill>
                      </a:defRPr>
                    </a:pPr>
                    <a:fld id="{DBCC56EE-44BF-41D2-B95E-AF64B64BF365}" type="VALUE">
                      <a:rPr lang="en-US">
                        <a:solidFill>
                          <a:schemeClr val="bg1"/>
                        </a:solidFill>
                      </a:rPr>
                      <a:pPr>
                        <a:defRPr b="0">
                          <a:solidFill>
                            <a:schemeClr val="bg1"/>
                          </a:solidFill>
                        </a:defRPr>
                      </a:pPr>
                      <a:t>[HODNOTA]</a:t>
                    </a:fld>
                    <a:r>
                      <a:rPr lang="en-US">
                        <a:solidFill>
                          <a:schemeClr val="bg1"/>
                        </a:solidFill>
                      </a:rPr>
                      <a:t> tis.</a:t>
                    </a:r>
                    <a:endParaRPr lang="en-US" baseline="0">
                      <a:solidFill>
                        <a:schemeClr val="bg1"/>
                      </a:solidFill>
                    </a:endParaRPr>
                  </a:p>
                  <a:p>
                    <a:pPr>
                      <a:defRPr b="0">
                        <a:solidFill>
                          <a:schemeClr val="bg1"/>
                        </a:solidFill>
                      </a:defRPr>
                    </a:pPr>
                    <a:fld id="{D4C6E1F3-0E67-4C54-8DA9-5CDD226DC476}" type="PERCENTAGE">
                      <a:rPr lang="en-US">
                        <a:solidFill>
                          <a:schemeClr val="bg1"/>
                        </a:solidFill>
                      </a:rPr>
                      <a:pPr>
                        <a:defRPr b="0">
                          <a:solidFill>
                            <a:schemeClr val="bg1"/>
                          </a:solidFill>
                        </a:defRPr>
                      </a:pPr>
                      <a:t>[PERCENTO]</a:t>
                    </a:fld>
                    <a:endParaRPr lang="sk-SK"/>
                  </a:p>
                </c:rich>
              </c:tx>
              <c:numFmt formatCode="0.0%" sourceLinked="0"/>
              <c:spPr>
                <a:noFill/>
                <a:ln>
                  <a:noFill/>
                </a:ln>
                <a:effectLst/>
              </c:spPr>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991-4B8E-A65A-26BD5547766F}"/>
                </c:ext>
              </c:extLst>
            </c:dLbl>
            <c:dLbl>
              <c:idx val="1"/>
              <c:layout>
                <c:manualLayout>
                  <c:x val="4.223973855554225E-2"/>
                  <c:y val="6.239346412932071E-2"/>
                </c:manualLayout>
              </c:layout>
              <c:tx>
                <c:rich>
                  <a:bodyPr/>
                  <a:lstStyle/>
                  <a:p>
                    <a:pPr>
                      <a:defRPr b="1">
                        <a:solidFill>
                          <a:sysClr val="windowText" lastClr="000000"/>
                        </a:solidFill>
                      </a:defRPr>
                    </a:pPr>
                    <a:fld id="{51367937-32A8-4E16-93FE-8D5920BE8075}" type="VALUE">
                      <a:rPr lang="en-US" b="1">
                        <a:solidFill>
                          <a:sysClr val="windowText" lastClr="000000"/>
                        </a:solidFill>
                      </a:rPr>
                      <a:pPr>
                        <a:defRPr b="1">
                          <a:solidFill>
                            <a:sysClr val="windowText" lastClr="000000"/>
                          </a:solidFill>
                        </a:defRPr>
                      </a:pPr>
                      <a:t>[HODNOTA]</a:t>
                    </a:fld>
                    <a:r>
                      <a:rPr lang="en-US" b="1">
                        <a:solidFill>
                          <a:sysClr val="windowText" lastClr="000000"/>
                        </a:solidFill>
                      </a:rPr>
                      <a:t> tis. </a:t>
                    </a:r>
                    <a:endParaRPr lang="en-US" b="1" baseline="0">
                      <a:solidFill>
                        <a:sysClr val="windowText" lastClr="000000"/>
                      </a:solidFill>
                    </a:endParaRPr>
                  </a:p>
                  <a:p>
                    <a:pPr>
                      <a:defRPr b="1">
                        <a:solidFill>
                          <a:sysClr val="windowText" lastClr="000000"/>
                        </a:solidFill>
                      </a:defRPr>
                    </a:pPr>
                    <a:fld id="{9C7C1B75-420D-4084-B85B-3B19F15D6155}" type="PERCENTAGE">
                      <a:rPr lang="en-US" b="1">
                        <a:solidFill>
                          <a:sysClr val="windowText" lastClr="000000"/>
                        </a:solidFill>
                      </a:rPr>
                      <a:pPr>
                        <a:defRPr b="1">
                          <a:solidFill>
                            <a:sysClr val="windowText" lastClr="000000"/>
                          </a:solidFill>
                        </a:defRPr>
                      </a:pPr>
                      <a:t>[PERCENTO]</a:t>
                    </a:fld>
                    <a:endParaRPr lang="sk-SK"/>
                  </a:p>
                </c:rich>
              </c:tx>
              <c:numFmt formatCode="0.0%" sourceLinked="0"/>
              <c:spPr>
                <a:noFill/>
                <a:ln>
                  <a:noFill/>
                </a:ln>
                <a:effectLst/>
              </c:spPr>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991-4B8E-A65A-26BD5547766F}"/>
                </c:ext>
              </c:extLst>
            </c:dLbl>
            <c:dLbl>
              <c:idx val="2"/>
              <c:layout>
                <c:manualLayout>
                  <c:x val="-2.366361907189032E-2"/>
                  <c:y val="-2.4497398528284817E-3"/>
                </c:manualLayout>
              </c:layout>
              <c:tx>
                <c:rich>
                  <a:bodyPr/>
                  <a:lstStyle/>
                  <a:p>
                    <a:fld id="{CC25A295-00B1-4665-BF4E-4B47CBEC21CD}" type="VALUE">
                      <a:rPr lang="en-US"/>
                      <a:pPr/>
                      <a:t>[HODNOTA]</a:t>
                    </a:fld>
                    <a:r>
                      <a:rPr lang="en-US"/>
                      <a:t> tis.</a:t>
                    </a:r>
                    <a:endParaRPr lang="en-US" baseline="0"/>
                  </a:p>
                  <a:p>
                    <a:fld id="{FFE0BBAC-549D-4479-B6F3-CF60C47CF3D9}"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991-4B8E-A65A-26BD5547766F}"/>
                </c:ext>
              </c:extLst>
            </c:dLbl>
            <c:dLbl>
              <c:idx val="3"/>
              <c:layout>
                <c:manualLayout>
                  <c:x val="5.0101771689382429E-3"/>
                  <c:y val="1.7486340001641239E-2"/>
                </c:manualLayout>
              </c:layout>
              <c:tx>
                <c:rich>
                  <a:bodyPr/>
                  <a:lstStyle/>
                  <a:p>
                    <a:fld id="{FBF2C986-EC48-4D2F-AFC6-48E0F4900370}" type="VALUE">
                      <a:rPr lang="en-US"/>
                      <a:pPr/>
                      <a:t>[HODNOTA]</a:t>
                    </a:fld>
                    <a:r>
                      <a:rPr lang="en-US"/>
                      <a:t> tis.</a:t>
                    </a:r>
                    <a:endParaRPr lang="en-US" baseline="0"/>
                  </a:p>
                  <a:p>
                    <a:fld id="{BDC5BDFA-E69B-4E03-950D-67B207788E8D}"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991-4B8E-A65A-26BD5547766F}"/>
                </c:ext>
              </c:extLst>
            </c:dLbl>
            <c:dLbl>
              <c:idx val="4"/>
              <c:layout/>
              <c:tx>
                <c:rich>
                  <a:bodyPr/>
                  <a:lstStyle/>
                  <a:p>
                    <a:pPr>
                      <a:defRPr b="1">
                        <a:solidFill>
                          <a:sysClr val="windowText" lastClr="000000"/>
                        </a:solidFill>
                      </a:defRPr>
                    </a:pPr>
                    <a:fld id="{4B55614E-B111-42D6-A980-CB9954A07C63}" type="VALUE">
                      <a:rPr lang="en-US" b="1"/>
                      <a:pPr>
                        <a:defRPr b="1">
                          <a:solidFill>
                            <a:sysClr val="windowText" lastClr="000000"/>
                          </a:solidFill>
                        </a:defRPr>
                      </a:pPr>
                      <a:t>[HODNOTA]</a:t>
                    </a:fld>
                    <a:r>
                      <a:rPr lang="en-US" b="1"/>
                      <a:t> tis.</a:t>
                    </a:r>
                    <a:endParaRPr lang="en-US" b="1" baseline="0"/>
                  </a:p>
                  <a:p>
                    <a:pPr>
                      <a:defRPr b="1">
                        <a:solidFill>
                          <a:sysClr val="windowText" lastClr="000000"/>
                        </a:solidFill>
                      </a:defRPr>
                    </a:pPr>
                    <a:fld id="{040E55AB-C634-44AE-B681-0C8D4AC63116}" type="PERCENTAGE">
                      <a:rPr lang="en-US" b="1"/>
                      <a:pPr>
                        <a:defRPr b="1">
                          <a:solidFill>
                            <a:sysClr val="windowText" lastClr="000000"/>
                          </a:solidFill>
                        </a:defRPr>
                      </a:pPr>
                      <a:t>[PERCENTO]</a:t>
                    </a:fld>
                    <a:endParaRPr lang="sk-SK"/>
                  </a:p>
                </c:rich>
              </c:tx>
              <c:numFmt formatCode="0.0%" sourceLinked="0"/>
              <c:spPr>
                <a:noFill/>
                <a:ln>
                  <a:noFill/>
                </a:ln>
                <a:effectLst/>
              </c:spPr>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991-4B8E-A65A-26BD5547766F}"/>
                </c:ext>
              </c:extLst>
            </c:dLbl>
            <c:numFmt formatCode="0.0%" sourceLinked="0"/>
            <c:spPr>
              <a:noFill/>
              <a:ln>
                <a:noFill/>
              </a:ln>
              <a:effectLst/>
            </c:spPr>
            <c:txPr>
              <a:bodyPr/>
              <a:lstStyle/>
              <a:p>
                <a:pPr>
                  <a:defRPr b="0">
                    <a:solidFill>
                      <a:sysClr val="windowText" lastClr="000000"/>
                    </a:solidFill>
                  </a:defRPr>
                </a:pPr>
                <a:endParaRPr lang="sk-SK"/>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'K2.1.1 Ekon.aktiv.obyvateľstva'!$L$10:$L$14</c:f>
              <c:strCache>
                <c:ptCount val="5"/>
                <c:pt idx="0">
                  <c:v>pracujúci</c:v>
                </c:pt>
                <c:pt idx="1">
                  <c:v>nezamestnaní</c:v>
                </c:pt>
                <c:pt idx="2">
                  <c:v>študenti, učni</c:v>
                </c:pt>
                <c:pt idx="3">
                  <c:v>dôchodcovia</c:v>
                </c:pt>
                <c:pt idx="4">
                  <c:v>ostatní</c:v>
                </c:pt>
              </c:strCache>
            </c:strRef>
          </c:cat>
          <c:val>
            <c:numRef>
              <c:f>'K2.1.1 Ekon.aktiv.obyvateľstva'!$M$10:$M$14</c:f>
              <c:numCache>
                <c:formatCode>#\ ##0.0</c:formatCode>
                <c:ptCount val="5"/>
                <c:pt idx="0">
                  <c:v>2560.6</c:v>
                </c:pt>
                <c:pt idx="1">
                  <c:v>187.6</c:v>
                </c:pt>
                <c:pt idx="2">
                  <c:v>390.5</c:v>
                </c:pt>
                <c:pt idx="3">
                  <c:v>1141.8</c:v>
                </c:pt>
                <c:pt idx="4">
                  <c:v>253.60000000000014</c:v>
                </c:pt>
              </c:numCache>
            </c:numRef>
          </c:val>
          <c:extLst>
            <c:ext xmlns:c16="http://schemas.microsoft.com/office/drawing/2014/chart" uri="{C3380CC4-5D6E-409C-BE32-E72D297353CC}">
              <c16:uniqueId val="{0000000A-A991-4B8E-A65A-26BD5547766F}"/>
            </c:ext>
          </c:extLst>
        </c:ser>
        <c:ser>
          <c:idx val="1"/>
          <c:order val="1"/>
          <c:dPt>
            <c:idx val="0"/>
            <c:bubble3D val="0"/>
            <c:spPr>
              <a:solidFill>
                <a:srgbClr val="EAEAEA"/>
              </a:solidFill>
            </c:spPr>
            <c:extLst>
              <c:ext xmlns:c16="http://schemas.microsoft.com/office/drawing/2014/chart" uri="{C3380CC4-5D6E-409C-BE32-E72D297353CC}">
                <c16:uniqueId val="{0000000C-A991-4B8E-A65A-26BD5547766F}"/>
              </c:ext>
            </c:extLst>
          </c:dPt>
          <c:dPt>
            <c:idx val="2"/>
            <c:bubble3D val="0"/>
            <c:spPr>
              <a:solidFill>
                <a:srgbClr val="E593AA"/>
              </a:solidFill>
            </c:spPr>
            <c:extLst>
              <c:ext xmlns:c16="http://schemas.microsoft.com/office/drawing/2014/chart" uri="{C3380CC4-5D6E-409C-BE32-E72D297353CC}">
                <c16:uniqueId val="{0000000E-A991-4B8E-A65A-26BD5547766F}"/>
              </c:ext>
            </c:extLst>
          </c:dPt>
          <c:dLbls>
            <c:dLbl>
              <c:idx val="0"/>
              <c:layout>
                <c:manualLayout>
                  <c:x val="7.2484573789509649E-2"/>
                  <c:y val="3.7986704653371322E-3"/>
                </c:manualLayout>
              </c:layout>
              <c:tx>
                <c:rich>
                  <a:bodyPr/>
                  <a:lstStyle/>
                  <a:p>
                    <a:fld id="{D91E058B-C53D-43CC-A851-33FFCC1428ED}" type="VALUE">
                      <a:rPr lang="en-US"/>
                      <a:pPr/>
                      <a:t>[HODNOTA]</a:t>
                    </a:fld>
                    <a:r>
                      <a:rPr lang="en-US"/>
                      <a:t> tis.</a:t>
                    </a:r>
                    <a:endParaRPr lang="en-US" baseline="0"/>
                  </a:p>
                  <a:p>
                    <a:fld id="{91D7FD7D-33DD-42D2-B1F7-F403EA3B8870}"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A991-4B8E-A65A-26BD5547766F}"/>
                </c:ext>
              </c:extLst>
            </c:dLbl>
            <c:dLbl>
              <c:idx val="1"/>
              <c:delete val="1"/>
              <c:extLst>
                <c:ext xmlns:c15="http://schemas.microsoft.com/office/drawing/2012/chart" uri="{CE6537A1-D6FC-4f65-9D91-7224C49458BB}"/>
                <c:ext xmlns:c16="http://schemas.microsoft.com/office/drawing/2014/chart" uri="{C3380CC4-5D6E-409C-BE32-E72D297353CC}">
                  <c16:uniqueId val="{0000000F-A991-4B8E-A65A-26BD5547766F}"/>
                </c:ext>
              </c:extLst>
            </c:dLbl>
            <c:dLbl>
              <c:idx val="2"/>
              <c:layout/>
              <c:tx>
                <c:rich>
                  <a:bodyPr/>
                  <a:lstStyle/>
                  <a:p>
                    <a:fld id="{6A00BFDF-ED69-41D5-A202-036BA134435B}" type="VALUE">
                      <a:rPr lang="en-US"/>
                      <a:pPr/>
                      <a:t>[HODNOTA]</a:t>
                    </a:fld>
                    <a:r>
                      <a:rPr lang="en-US"/>
                      <a:t> tis.</a:t>
                    </a:r>
                    <a:endParaRPr lang="en-US" baseline="0"/>
                  </a:p>
                  <a:p>
                    <a:fld id="{D71B8E22-E99A-4FB8-BC7C-08FBAB740FCA}"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A991-4B8E-A65A-26BD5547766F}"/>
                </c:ext>
              </c:extLst>
            </c:dLbl>
            <c:dLbl>
              <c:idx val="3"/>
              <c:delete val="1"/>
              <c:extLst>
                <c:ext xmlns:c15="http://schemas.microsoft.com/office/drawing/2012/chart" uri="{CE6537A1-D6FC-4f65-9D91-7224C49458BB}"/>
                <c:ext xmlns:c16="http://schemas.microsoft.com/office/drawing/2014/chart" uri="{C3380CC4-5D6E-409C-BE32-E72D297353CC}">
                  <c16:uniqueId val="{00000010-A991-4B8E-A65A-26BD5547766F}"/>
                </c:ext>
              </c:extLst>
            </c:dLbl>
            <c:dLbl>
              <c:idx val="4"/>
              <c:delete val="1"/>
              <c:extLst>
                <c:ext xmlns:c15="http://schemas.microsoft.com/office/drawing/2012/chart" uri="{CE6537A1-D6FC-4f65-9D91-7224C49458BB}"/>
                <c:ext xmlns:c16="http://schemas.microsoft.com/office/drawing/2014/chart" uri="{C3380CC4-5D6E-409C-BE32-E72D297353CC}">
                  <c16:uniqueId val="{00000011-A991-4B8E-A65A-26BD5547766F}"/>
                </c:ext>
              </c:extLst>
            </c:dLbl>
            <c:numFmt formatCode="0.0%" sourceLinked="0"/>
            <c:spPr>
              <a:noFill/>
              <a:ln>
                <a:noFill/>
              </a:ln>
              <a:effectLst/>
            </c:spPr>
            <c:txPr>
              <a:bodyPr/>
              <a:lstStyle/>
              <a:p>
                <a:pPr>
                  <a:defRPr>
                    <a:latin typeface="Arial Narrow" panose="020B0606020202030204" pitchFamily="34" charset="0"/>
                  </a:defRPr>
                </a:pPr>
                <a:endParaRPr lang="sk-SK"/>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'K2.1.1 Ekon.aktiv.obyvateľstva'!$L$10:$L$14</c:f>
              <c:strCache>
                <c:ptCount val="5"/>
                <c:pt idx="0">
                  <c:v>pracujúci</c:v>
                </c:pt>
                <c:pt idx="1">
                  <c:v>nezamestnaní</c:v>
                </c:pt>
                <c:pt idx="2">
                  <c:v>študenti, učni</c:v>
                </c:pt>
                <c:pt idx="3">
                  <c:v>dôchodcovia</c:v>
                </c:pt>
                <c:pt idx="4">
                  <c:v>ostatní</c:v>
                </c:pt>
              </c:strCache>
            </c:strRef>
          </c:cat>
          <c:val>
            <c:numRef>
              <c:f>'K2.1.1 Ekon.aktiv.obyvateľstva'!$N$10:$N$14</c:f>
              <c:numCache>
                <c:formatCode>#\ ##0.0</c:formatCode>
                <c:ptCount val="5"/>
                <c:pt idx="0">
                  <c:v>2748.2</c:v>
                </c:pt>
                <c:pt idx="2">
                  <c:v>1785.9</c:v>
                </c:pt>
              </c:numCache>
            </c:numRef>
          </c:val>
          <c:extLst>
            <c:ext xmlns:c16="http://schemas.microsoft.com/office/drawing/2014/chart" uri="{C3380CC4-5D6E-409C-BE32-E72D297353CC}">
              <c16:uniqueId val="{00000012-A991-4B8E-A65A-26BD5547766F}"/>
            </c:ext>
          </c:extLst>
        </c:ser>
        <c:dLbls>
          <c:showLegendKey val="0"/>
          <c:showVal val="0"/>
          <c:showCatName val="0"/>
          <c:showSerName val="0"/>
          <c:showPercent val="1"/>
          <c:showBubbleSize val="0"/>
          <c:showLeaderLines val="1"/>
        </c:dLbls>
        <c:firstSliceAng val="0"/>
        <c:holeSize val="23"/>
      </c:doughnutChart>
    </c:plotArea>
    <c:legend>
      <c:legendPos val="t"/>
      <c:layout>
        <c:manualLayout>
          <c:xMode val="edge"/>
          <c:yMode val="edge"/>
          <c:x val="1.1087989001374829E-2"/>
          <c:y val="2.3923444976076555E-2"/>
          <c:w val="0.97517851935174771"/>
          <c:h val="9.3234598505303343E-2"/>
        </c:manualLayout>
      </c:layout>
      <c:overlay val="0"/>
      <c:txPr>
        <a:bodyPr/>
        <a:lstStyle/>
        <a:p>
          <a:pPr rtl="0">
            <a:defRPr/>
          </a:pPr>
          <a:endParaRPr lang="sk-SK"/>
        </a:p>
      </c:txPr>
    </c:legend>
    <c:plotVisOnly val="1"/>
    <c:dispBlanksAs val="zero"/>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63839607610519"/>
          <c:y val="6.837770200445599E-2"/>
          <c:w val="0.77540263503544993"/>
          <c:h val="0.72776084225715065"/>
        </c:manualLayout>
      </c:layout>
      <c:lineChart>
        <c:grouping val="standard"/>
        <c:varyColors val="0"/>
        <c:ser>
          <c:idx val="2"/>
          <c:order val="0"/>
          <c:tx>
            <c:strRef>
              <c:f>'K2.1.2.1 Zamestnanosť - SP'!$Q$5</c:f>
              <c:strCache>
                <c:ptCount val="1"/>
                <c:pt idx="0">
                  <c:v>2020</c:v>
                </c:pt>
              </c:strCache>
            </c:strRef>
          </c:tx>
          <c:spPr>
            <a:ln w="25400">
              <a:solidFill>
                <a:srgbClr val="E85E86"/>
              </a:solidFill>
            </a:ln>
          </c:spPr>
          <c:marker>
            <c:symbol val="none"/>
          </c:marker>
          <c:cat>
            <c:strRef>
              <c:f>'K2.1.2.1 Zamestnanosť -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SP'!$Q$6:$Q$17</c:f>
              <c:numCache>
                <c:formatCode>#,##0</c:formatCode>
                <c:ptCount val="12"/>
                <c:pt idx="0">
                  <c:v>187290</c:v>
                </c:pt>
                <c:pt idx="1">
                  <c:v>186907</c:v>
                </c:pt>
                <c:pt idx="2">
                  <c:v>187136</c:v>
                </c:pt>
                <c:pt idx="3">
                  <c:v>186054</c:v>
                </c:pt>
                <c:pt idx="4">
                  <c:v>186292</c:v>
                </c:pt>
                <c:pt idx="5">
                  <c:v>187171</c:v>
                </c:pt>
                <c:pt idx="6">
                  <c:v>188286</c:v>
                </c:pt>
                <c:pt idx="7">
                  <c:v>188957</c:v>
                </c:pt>
                <c:pt idx="8">
                  <c:v>189534</c:v>
                </c:pt>
                <c:pt idx="9">
                  <c:v>189644</c:v>
                </c:pt>
                <c:pt idx="10">
                  <c:v>189249</c:v>
                </c:pt>
                <c:pt idx="11">
                  <c:v>188829</c:v>
                </c:pt>
              </c:numCache>
            </c:numRef>
          </c:val>
          <c:smooth val="0"/>
          <c:extLst>
            <c:ext xmlns:c16="http://schemas.microsoft.com/office/drawing/2014/chart" uri="{C3380CC4-5D6E-409C-BE32-E72D297353CC}">
              <c16:uniqueId val="{00000001-A028-454A-8D1C-3C1A7871BCEB}"/>
            </c:ext>
          </c:extLst>
        </c:ser>
        <c:ser>
          <c:idx val="0"/>
          <c:order val="1"/>
          <c:tx>
            <c:strRef>
              <c:f>'K2.1.2.1 Zamestnanosť - SP'!$R$5</c:f>
              <c:strCache>
                <c:ptCount val="1"/>
                <c:pt idx="0">
                  <c:v>2021</c:v>
                </c:pt>
              </c:strCache>
            </c:strRef>
          </c:tx>
          <c:spPr>
            <a:ln w="25400">
              <a:solidFill>
                <a:srgbClr val="B7194A"/>
              </a:solidFill>
            </a:ln>
          </c:spPr>
          <c:marker>
            <c:symbol val="none"/>
          </c:marker>
          <c:val>
            <c:numRef>
              <c:f>'K2.1.2.1 Zamestnanosť - SP'!$R$6:$R$17</c:f>
              <c:numCache>
                <c:formatCode>#,##0</c:formatCode>
                <c:ptCount val="12"/>
                <c:pt idx="0">
                  <c:v>186673</c:v>
                </c:pt>
                <c:pt idx="1">
                  <c:v>184141</c:v>
                </c:pt>
                <c:pt idx="2">
                  <c:v>184223</c:v>
                </c:pt>
                <c:pt idx="3">
                  <c:v>184716</c:v>
                </c:pt>
                <c:pt idx="4">
                  <c:v>185749</c:v>
                </c:pt>
                <c:pt idx="5">
                  <c:v>187168</c:v>
                </c:pt>
                <c:pt idx="6">
                  <c:v>188004</c:v>
                </c:pt>
                <c:pt idx="7">
                  <c:v>188486</c:v>
                </c:pt>
                <c:pt idx="8">
                  <c:v>188615</c:v>
                </c:pt>
                <c:pt idx="9">
                  <c:v>188528</c:v>
                </c:pt>
                <c:pt idx="10">
                  <c:v>188433</c:v>
                </c:pt>
                <c:pt idx="11">
                  <c:v>187700</c:v>
                </c:pt>
              </c:numCache>
            </c:numRef>
          </c:val>
          <c:smooth val="0"/>
          <c:extLst>
            <c:ext xmlns:c16="http://schemas.microsoft.com/office/drawing/2014/chart" uri="{C3380CC4-5D6E-409C-BE32-E72D297353CC}">
              <c16:uniqueId val="{00000000-7164-49BE-9F21-0E699AE805F5}"/>
            </c:ext>
          </c:extLst>
        </c:ser>
        <c:dLbls>
          <c:showLegendKey val="0"/>
          <c:showVal val="0"/>
          <c:showCatName val="0"/>
          <c:showSerName val="0"/>
          <c:showPercent val="0"/>
          <c:showBubbleSize val="0"/>
        </c:dLbls>
        <c:smooth val="0"/>
        <c:axId val="353356592"/>
        <c:axId val="353357768"/>
      </c:lineChart>
      <c:catAx>
        <c:axId val="353356592"/>
        <c:scaling>
          <c:orientation val="minMax"/>
        </c:scaling>
        <c:delete val="0"/>
        <c:axPos val="b"/>
        <c:numFmt formatCode="General" sourceLinked="0"/>
        <c:majorTickMark val="out"/>
        <c:minorTickMark val="none"/>
        <c:tickLblPos val="nextTo"/>
        <c:crossAx val="353357768"/>
        <c:crosses val="autoZero"/>
        <c:auto val="1"/>
        <c:lblAlgn val="ctr"/>
        <c:lblOffset val="100"/>
        <c:noMultiLvlLbl val="0"/>
      </c:catAx>
      <c:valAx>
        <c:axId val="353357768"/>
        <c:scaling>
          <c:orientation val="minMax"/>
          <c:max val="190000"/>
          <c:min val="184000"/>
        </c:scaling>
        <c:delete val="0"/>
        <c:axPos val="l"/>
        <c:majorGridlines/>
        <c:numFmt formatCode="#,##0" sourceLinked="1"/>
        <c:majorTickMark val="out"/>
        <c:minorTickMark val="none"/>
        <c:tickLblPos val="nextTo"/>
        <c:spPr>
          <a:ln w="12700"/>
        </c:spPr>
        <c:crossAx val="353356592"/>
        <c:crosses val="autoZero"/>
        <c:crossBetween val="between"/>
      </c:valAx>
    </c:plotArea>
    <c:legend>
      <c:legendPos val="r"/>
      <c:layout>
        <c:manualLayout>
          <c:xMode val="edge"/>
          <c:yMode val="edge"/>
          <c:x val="0.17776447574817522"/>
          <c:y val="6.0324814274787503E-2"/>
          <c:w val="0.25027458851888962"/>
          <c:h val="0.10176997272814066"/>
        </c:manualLayout>
      </c:layout>
      <c:overlay val="0"/>
    </c:legend>
    <c:plotVisOnly val="1"/>
    <c:dispBlanksAs val="zero"/>
    <c:showDLblsOverMax val="0"/>
  </c:chart>
  <c:spPr>
    <a:ln w="34925">
      <a:noFill/>
    </a:ln>
  </c:spPr>
  <c:txPr>
    <a:bodyPr/>
    <a:lstStyle/>
    <a:p>
      <a:pPr>
        <a:defRPr sz="105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90118405562419"/>
          <c:y val="3.1298987816099598E-2"/>
          <c:w val="0.76695643673061165"/>
          <c:h val="0.75748223327562425"/>
        </c:manualLayout>
      </c:layout>
      <c:lineChart>
        <c:grouping val="standard"/>
        <c:varyColors val="0"/>
        <c:ser>
          <c:idx val="2"/>
          <c:order val="0"/>
          <c:tx>
            <c:strRef>
              <c:f>'K2.1.2.1 Zamestnanosť - SP'!$S$5</c:f>
              <c:strCache>
                <c:ptCount val="1"/>
                <c:pt idx="0">
                  <c:v>2020</c:v>
                </c:pt>
              </c:strCache>
            </c:strRef>
          </c:tx>
          <c:spPr>
            <a:ln w="25400">
              <a:solidFill>
                <a:srgbClr val="B7194A"/>
              </a:solidFill>
            </a:ln>
          </c:spPr>
          <c:marker>
            <c:symbol val="none"/>
          </c:marker>
          <c:cat>
            <c:strRef>
              <c:f>'K2.1.2.1 Zamestnanosť -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SP'!$S$6:$S$17</c:f>
              <c:numCache>
                <c:formatCode>#,##0</c:formatCode>
                <c:ptCount val="12"/>
                <c:pt idx="0">
                  <c:v>1954457</c:v>
                </c:pt>
                <c:pt idx="1">
                  <c:v>1957801</c:v>
                </c:pt>
                <c:pt idx="2">
                  <c:v>1958039</c:v>
                </c:pt>
                <c:pt idx="3">
                  <c:v>1914964</c:v>
                </c:pt>
                <c:pt idx="4">
                  <c:v>1898673</c:v>
                </c:pt>
                <c:pt idx="5">
                  <c:v>1903389</c:v>
                </c:pt>
                <c:pt idx="6">
                  <c:v>1899746</c:v>
                </c:pt>
                <c:pt idx="7">
                  <c:v>1902740</c:v>
                </c:pt>
                <c:pt idx="8">
                  <c:v>1921341</c:v>
                </c:pt>
                <c:pt idx="9">
                  <c:v>1925865</c:v>
                </c:pt>
                <c:pt idx="10">
                  <c:v>1918362</c:v>
                </c:pt>
                <c:pt idx="11">
                  <c:v>1907062</c:v>
                </c:pt>
              </c:numCache>
            </c:numRef>
          </c:val>
          <c:smooth val="0"/>
          <c:extLst>
            <c:ext xmlns:c16="http://schemas.microsoft.com/office/drawing/2014/chart" uri="{C3380CC4-5D6E-409C-BE32-E72D297353CC}">
              <c16:uniqueId val="{00000001-B607-470D-9565-316E13187792}"/>
            </c:ext>
          </c:extLst>
        </c:ser>
        <c:ser>
          <c:idx val="0"/>
          <c:order val="1"/>
          <c:tx>
            <c:strRef>
              <c:f>'K2.1.2.1 Zamestnanosť - SP'!$T$5</c:f>
              <c:strCache>
                <c:ptCount val="1"/>
                <c:pt idx="0">
                  <c:v>2021</c:v>
                </c:pt>
              </c:strCache>
            </c:strRef>
          </c:tx>
          <c:spPr>
            <a:ln w="25400">
              <a:solidFill>
                <a:srgbClr val="E85E86"/>
              </a:solidFill>
            </a:ln>
          </c:spPr>
          <c:marker>
            <c:symbol val="none"/>
          </c:marker>
          <c:val>
            <c:numRef>
              <c:f>'K2.1.2.1 Zamestnanosť - SP'!$T$6:$T$17</c:f>
              <c:numCache>
                <c:formatCode>#,##0</c:formatCode>
                <c:ptCount val="12"/>
                <c:pt idx="0">
                  <c:v>1893872</c:v>
                </c:pt>
                <c:pt idx="1">
                  <c:v>1894183</c:v>
                </c:pt>
                <c:pt idx="2">
                  <c:v>1897485</c:v>
                </c:pt>
                <c:pt idx="3">
                  <c:v>1898291</c:v>
                </c:pt>
                <c:pt idx="4">
                  <c:v>1903812</c:v>
                </c:pt>
                <c:pt idx="5">
                  <c:v>1911102</c:v>
                </c:pt>
                <c:pt idx="6">
                  <c:v>1906790</c:v>
                </c:pt>
                <c:pt idx="7">
                  <c:v>1910565</c:v>
                </c:pt>
                <c:pt idx="8">
                  <c:v>1923592</c:v>
                </c:pt>
                <c:pt idx="9">
                  <c:v>1926415</c:v>
                </c:pt>
                <c:pt idx="10">
                  <c:v>1926262</c:v>
                </c:pt>
                <c:pt idx="11">
                  <c:v>1914821</c:v>
                </c:pt>
              </c:numCache>
            </c:numRef>
          </c:val>
          <c:smooth val="0"/>
          <c:extLst>
            <c:ext xmlns:c16="http://schemas.microsoft.com/office/drawing/2014/chart" uri="{C3380CC4-5D6E-409C-BE32-E72D297353CC}">
              <c16:uniqueId val="{00000000-AA4E-454E-A057-B48C89EBCA62}"/>
            </c:ext>
          </c:extLst>
        </c:ser>
        <c:dLbls>
          <c:showLegendKey val="0"/>
          <c:showVal val="0"/>
          <c:showCatName val="0"/>
          <c:showSerName val="0"/>
          <c:showPercent val="0"/>
          <c:showBubbleSize val="0"/>
        </c:dLbls>
        <c:smooth val="0"/>
        <c:axId val="353356984"/>
        <c:axId val="353357376"/>
      </c:lineChart>
      <c:catAx>
        <c:axId val="353356984"/>
        <c:scaling>
          <c:orientation val="minMax"/>
        </c:scaling>
        <c:delete val="0"/>
        <c:axPos val="b"/>
        <c:numFmt formatCode="General" sourceLinked="0"/>
        <c:majorTickMark val="out"/>
        <c:minorTickMark val="none"/>
        <c:tickLblPos val="nextTo"/>
        <c:crossAx val="353357376"/>
        <c:crosses val="autoZero"/>
        <c:auto val="1"/>
        <c:lblAlgn val="ctr"/>
        <c:lblOffset val="100"/>
        <c:noMultiLvlLbl val="0"/>
      </c:catAx>
      <c:valAx>
        <c:axId val="353357376"/>
        <c:scaling>
          <c:orientation val="minMax"/>
          <c:max val="1960000"/>
          <c:min val="1890000"/>
        </c:scaling>
        <c:delete val="0"/>
        <c:axPos val="l"/>
        <c:majorGridlines/>
        <c:numFmt formatCode="#,##0" sourceLinked="1"/>
        <c:majorTickMark val="out"/>
        <c:minorTickMark val="none"/>
        <c:tickLblPos val="nextTo"/>
        <c:crossAx val="353356984"/>
        <c:crosses val="autoZero"/>
        <c:crossBetween val="between"/>
        <c:majorUnit val="10000"/>
      </c:valAx>
      <c:spPr>
        <a:ln w="47625">
          <a:noFill/>
        </a:ln>
      </c:spPr>
    </c:plotArea>
    <c:legend>
      <c:legendPos val="r"/>
      <c:layout>
        <c:manualLayout>
          <c:xMode val="edge"/>
          <c:yMode val="edge"/>
          <c:x val="0.57976113150347208"/>
          <c:y val="0.14639970732031796"/>
          <c:w val="0.23049972076581346"/>
          <c:h val="6.531330367801895E-2"/>
        </c:manualLayout>
      </c:layout>
      <c:overlay val="0"/>
      <c:txPr>
        <a:bodyPr/>
        <a:lstStyle/>
        <a:p>
          <a:pPr>
            <a:defRPr sz="1050"/>
          </a:pPr>
          <a:endParaRPr lang="sk-SK"/>
        </a:p>
      </c:txPr>
    </c:legend>
    <c:plotVisOnly val="1"/>
    <c:dispBlanksAs val="gap"/>
    <c:showDLblsOverMax val="0"/>
  </c:chart>
  <c:spPr>
    <a:ln>
      <a:noFill/>
    </a:ln>
  </c:spPr>
  <c:txPr>
    <a:bodyPr/>
    <a:lstStyle/>
    <a:p>
      <a:pPr>
        <a:defRPr sz="10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649020352502"/>
          <c:y val="3.9307401890469378E-2"/>
          <c:w val="0.78476719256124439"/>
          <c:h val="0.78018524281394852"/>
        </c:manualLayout>
      </c:layout>
      <c:lineChart>
        <c:grouping val="standard"/>
        <c:varyColors val="0"/>
        <c:ser>
          <c:idx val="2"/>
          <c:order val="0"/>
          <c:tx>
            <c:strRef>
              <c:f>'K2.1.2.1 Zamestnanosť - SP'!$W$5</c:f>
              <c:strCache>
                <c:ptCount val="1"/>
                <c:pt idx="0">
                  <c:v>2020</c:v>
                </c:pt>
              </c:strCache>
            </c:strRef>
          </c:tx>
          <c:spPr>
            <a:ln w="25400">
              <a:solidFill>
                <a:srgbClr val="E85E86"/>
              </a:solidFill>
            </a:ln>
          </c:spPr>
          <c:marker>
            <c:symbol val="none"/>
          </c:marker>
          <c:cat>
            <c:strRef>
              <c:f>'K2.1.2.1 Zamestnanosť -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SP'!$W$6:$W$17</c:f>
              <c:numCache>
                <c:formatCode>#,##0</c:formatCode>
                <c:ptCount val="12"/>
                <c:pt idx="0">
                  <c:v>218708</c:v>
                </c:pt>
                <c:pt idx="1">
                  <c:v>217227</c:v>
                </c:pt>
                <c:pt idx="2">
                  <c:v>216169</c:v>
                </c:pt>
                <c:pt idx="3">
                  <c:v>214672</c:v>
                </c:pt>
                <c:pt idx="4">
                  <c:v>213704</c:v>
                </c:pt>
                <c:pt idx="5">
                  <c:v>213020</c:v>
                </c:pt>
                <c:pt idx="6">
                  <c:v>219973</c:v>
                </c:pt>
                <c:pt idx="7">
                  <c:v>218670</c:v>
                </c:pt>
                <c:pt idx="8">
                  <c:v>217653</c:v>
                </c:pt>
                <c:pt idx="9">
                  <c:v>216594</c:v>
                </c:pt>
                <c:pt idx="10">
                  <c:v>215897</c:v>
                </c:pt>
                <c:pt idx="11">
                  <c:v>214899</c:v>
                </c:pt>
              </c:numCache>
            </c:numRef>
          </c:val>
          <c:smooth val="0"/>
          <c:extLst>
            <c:ext xmlns:c16="http://schemas.microsoft.com/office/drawing/2014/chart" uri="{C3380CC4-5D6E-409C-BE32-E72D297353CC}">
              <c16:uniqueId val="{00000001-5320-45DE-B5A9-39743C20BD8E}"/>
            </c:ext>
          </c:extLst>
        </c:ser>
        <c:ser>
          <c:idx val="0"/>
          <c:order val="1"/>
          <c:tx>
            <c:strRef>
              <c:f>'K2.1.2.1 Zamestnanosť - SP'!$X$5</c:f>
              <c:strCache>
                <c:ptCount val="1"/>
                <c:pt idx="0">
                  <c:v>2021</c:v>
                </c:pt>
              </c:strCache>
            </c:strRef>
          </c:tx>
          <c:spPr>
            <a:ln w="25400">
              <a:solidFill>
                <a:srgbClr val="B7194A"/>
              </a:solidFill>
            </a:ln>
          </c:spPr>
          <c:marker>
            <c:symbol val="none"/>
          </c:marker>
          <c:val>
            <c:numRef>
              <c:f>'K2.1.2.1 Zamestnanosť - SP'!$X$6:$X$17</c:f>
              <c:numCache>
                <c:formatCode>#,##0</c:formatCode>
                <c:ptCount val="12"/>
                <c:pt idx="0">
                  <c:v>213272</c:v>
                </c:pt>
                <c:pt idx="1">
                  <c:v>224380</c:v>
                </c:pt>
                <c:pt idx="2">
                  <c:v>224062</c:v>
                </c:pt>
                <c:pt idx="3">
                  <c:v>223011</c:v>
                </c:pt>
                <c:pt idx="4">
                  <c:v>218972</c:v>
                </c:pt>
                <c:pt idx="5">
                  <c:v>217942</c:v>
                </c:pt>
                <c:pt idx="6">
                  <c:v>218608</c:v>
                </c:pt>
                <c:pt idx="7">
                  <c:v>217540</c:v>
                </c:pt>
                <c:pt idx="8">
                  <c:v>216374</c:v>
                </c:pt>
                <c:pt idx="9">
                  <c:v>219227</c:v>
                </c:pt>
                <c:pt idx="10">
                  <c:v>218001</c:v>
                </c:pt>
                <c:pt idx="11">
                  <c:v>217477</c:v>
                </c:pt>
              </c:numCache>
            </c:numRef>
          </c:val>
          <c:smooth val="0"/>
          <c:extLst>
            <c:ext xmlns:c16="http://schemas.microsoft.com/office/drawing/2014/chart" uri="{C3380CC4-5D6E-409C-BE32-E72D297353CC}">
              <c16:uniqueId val="{00000000-682C-4FEB-86BC-DD3BBDB9C0BB}"/>
            </c:ext>
          </c:extLst>
        </c:ser>
        <c:dLbls>
          <c:showLegendKey val="0"/>
          <c:showVal val="0"/>
          <c:showCatName val="0"/>
          <c:showSerName val="0"/>
          <c:showPercent val="0"/>
          <c:showBubbleSize val="0"/>
        </c:dLbls>
        <c:smooth val="0"/>
        <c:axId val="353359336"/>
        <c:axId val="353359728"/>
      </c:lineChart>
      <c:catAx>
        <c:axId val="353359336"/>
        <c:scaling>
          <c:orientation val="minMax"/>
        </c:scaling>
        <c:delete val="0"/>
        <c:axPos val="b"/>
        <c:numFmt formatCode="General" sourceLinked="0"/>
        <c:majorTickMark val="out"/>
        <c:minorTickMark val="none"/>
        <c:tickLblPos val="nextTo"/>
        <c:spPr>
          <a:ln/>
        </c:spPr>
        <c:crossAx val="353359728"/>
        <c:crosses val="autoZero"/>
        <c:auto val="1"/>
        <c:lblAlgn val="ctr"/>
        <c:lblOffset val="100"/>
        <c:noMultiLvlLbl val="0"/>
      </c:catAx>
      <c:valAx>
        <c:axId val="353359728"/>
        <c:scaling>
          <c:orientation val="minMax"/>
          <c:max val="226000"/>
          <c:min val="212000"/>
        </c:scaling>
        <c:delete val="0"/>
        <c:axPos val="l"/>
        <c:majorGridlines/>
        <c:numFmt formatCode="#,##0" sourceLinked="1"/>
        <c:majorTickMark val="out"/>
        <c:minorTickMark val="none"/>
        <c:tickLblPos val="nextTo"/>
        <c:crossAx val="353359336"/>
        <c:crossesAt val="1"/>
        <c:crossBetween val="between"/>
        <c:majorUnit val="2000"/>
      </c:valAx>
    </c:plotArea>
    <c:legend>
      <c:legendPos val="r"/>
      <c:layout>
        <c:manualLayout>
          <c:xMode val="edge"/>
          <c:yMode val="edge"/>
          <c:x val="0.67873559863429322"/>
          <c:y val="6.0641450799164297E-2"/>
          <c:w val="0.2167108979626661"/>
          <c:h val="7.1242689618170235E-2"/>
        </c:manualLayout>
      </c:layout>
      <c:overlay val="0"/>
    </c:legend>
    <c:plotVisOnly val="1"/>
    <c:dispBlanksAs val="gap"/>
    <c:showDLblsOverMax val="0"/>
  </c:chart>
  <c:spPr>
    <a:ln>
      <a:noFill/>
    </a:ln>
  </c:spPr>
  <c:txPr>
    <a:bodyPr/>
    <a:lstStyle/>
    <a:p>
      <a:pPr>
        <a:defRPr sz="10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97250251165225"/>
          <c:y val="5.5877737749874527E-2"/>
          <c:w val="0.78329529967118294"/>
          <c:h val="0.75448051146043604"/>
        </c:manualLayout>
      </c:layout>
      <c:lineChart>
        <c:grouping val="standard"/>
        <c:varyColors val="0"/>
        <c:ser>
          <c:idx val="2"/>
          <c:order val="0"/>
          <c:tx>
            <c:strRef>
              <c:f>'K2.1.2.1 Zamestnanosť - SP'!$U$5</c:f>
              <c:strCache>
                <c:ptCount val="1"/>
                <c:pt idx="0">
                  <c:v>2020</c:v>
                </c:pt>
              </c:strCache>
            </c:strRef>
          </c:tx>
          <c:spPr>
            <a:ln w="25400">
              <a:solidFill>
                <a:srgbClr val="B7194A"/>
              </a:solidFill>
            </a:ln>
          </c:spPr>
          <c:marker>
            <c:symbol val="none"/>
          </c:marker>
          <c:cat>
            <c:strRef>
              <c:f>'K2.1.2.1 Zamestnanosť -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SP'!$U$6:$U$17</c:f>
              <c:numCache>
                <c:formatCode>#,##0</c:formatCode>
                <c:ptCount val="12"/>
                <c:pt idx="0">
                  <c:v>360121</c:v>
                </c:pt>
                <c:pt idx="1">
                  <c:v>374494</c:v>
                </c:pt>
                <c:pt idx="2">
                  <c:v>374260</c:v>
                </c:pt>
                <c:pt idx="3">
                  <c:v>345163</c:v>
                </c:pt>
                <c:pt idx="4">
                  <c:v>352413</c:v>
                </c:pt>
                <c:pt idx="5">
                  <c:v>375536</c:v>
                </c:pt>
                <c:pt idx="6">
                  <c:v>386121</c:v>
                </c:pt>
                <c:pt idx="7">
                  <c:v>392751</c:v>
                </c:pt>
                <c:pt idx="8">
                  <c:v>391816</c:v>
                </c:pt>
                <c:pt idx="9">
                  <c:v>388810</c:v>
                </c:pt>
                <c:pt idx="10">
                  <c:v>380475</c:v>
                </c:pt>
                <c:pt idx="11">
                  <c:v>369771</c:v>
                </c:pt>
              </c:numCache>
            </c:numRef>
          </c:val>
          <c:smooth val="0"/>
          <c:extLst>
            <c:ext xmlns:c16="http://schemas.microsoft.com/office/drawing/2014/chart" uri="{C3380CC4-5D6E-409C-BE32-E72D297353CC}">
              <c16:uniqueId val="{00000001-CC6B-43A3-ACE2-38C1BF057E99}"/>
            </c:ext>
          </c:extLst>
        </c:ser>
        <c:ser>
          <c:idx val="0"/>
          <c:order val="1"/>
          <c:tx>
            <c:strRef>
              <c:f>'K2.1.2.1 Zamestnanosť - SP'!$V$5</c:f>
              <c:strCache>
                <c:ptCount val="1"/>
                <c:pt idx="0">
                  <c:v>2021</c:v>
                </c:pt>
              </c:strCache>
            </c:strRef>
          </c:tx>
          <c:spPr>
            <a:ln w="25400">
              <a:solidFill>
                <a:srgbClr val="E85E86"/>
              </a:solidFill>
            </a:ln>
          </c:spPr>
          <c:marker>
            <c:symbol val="none"/>
          </c:marker>
          <c:val>
            <c:numRef>
              <c:f>'K2.1.2.1 Zamestnanosť - SP'!$V$6:$V$17</c:f>
              <c:numCache>
                <c:formatCode>#,##0</c:formatCode>
                <c:ptCount val="12"/>
                <c:pt idx="0">
                  <c:v>313753</c:v>
                </c:pt>
                <c:pt idx="1">
                  <c:v>318943</c:v>
                </c:pt>
                <c:pt idx="2">
                  <c:v>333905</c:v>
                </c:pt>
                <c:pt idx="3">
                  <c:v>341528</c:v>
                </c:pt>
                <c:pt idx="4">
                  <c:v>364724</c:v>
                </c:pt>
                <c:pt idx="5">
                  <c:v>390335</c:v>
                </c:pt>
                <c:pt idx="6">
                  <c:v>398877</c:v>
                </c:pt>
                <c:pt idx="7">
                  <c:v>401120</c:v>
                </c:pt>
                <c:pt idx="8">
                  <c:v>394001</c:v>
                </c:pt>
                <c:pt idx="9">
                  <c:v>387124</c:v>
                </c:pt>
                <c:pt idx="10">
                  <c:v>390446</c:v>
                </c:pt>
                <c:pt idx="11">
                  <c:v>376341</c:v>
                </c:pt>
              </c:numCache>
            </c:numRef>
          </c:val>
          <c:smooth val="0"/>
          <c:extLst>
            <c:ext xmlns:c16="http://schemas.microsoft.com/office/drawing/2014/chart" uri="{C3380CC4-5D6E-409C-BE32-E72D297353CC}">
              <c16:uniqueId val="{00000000-570F-4738-AC04-E36003518F46}"/>
            </c:ext>
          </c:extLst>
        </c:ser>
        <c:dLbls>
          <c:showLegendKey val="0"/>
          <c:showVal val="0"/>
          <c:showCatName val="0"/>
          <c:showSerName val="0"/>
          <c:showPercent val="0"/>
          <c:showBubbleSize val="0"/>
        </c:dLbls>
        <c:smooth val="0"/>
        <c:axId val="353493280"/>
        <c:axId val="353492104"/>
      </c:lineChart>
      <c:catAx>
        <c:axId val="353493280"/>
        <c:scaling>
          <c:orientation val="minMax"/>
        </c:scaling>
        <c:delete val="0"/>
        <c:axPos val="b"/>
        <c:numFmt formatCode="General" sourceLinked="0"/>
        <c:majorTickMark val="out"/>
        <c:minorTickMark val="none"/>
        <c:tickLblPos val="nextTo"/>
        <c:crossAx val="353492104"/>
        <c:crosses val="autoZero"/>
        <c:auto val="1"/>
        <c:lblAlgn val="ctr"/>
        <c:lblOffset val="100"/>
        <c:noMultiLvlLbl val="0"/>
      </c:catAx>
      <c:valAx>
        <c:axId val="353492104"/>
        <c:scaling>
          <c:orientation val="minMax"/>
          <c:max val="410000"/>
          <c:min val="310000"/>
        </c:scaling>
        <c:delete val="0"/>
        <c:axPos val="l"/>
        <c:majorGridlines/>
        <c:numFmt formatCode="#,##0" sourceLinked="1"/>
        <c:majorTickMark val="out"/>
        <c:minorTickMark val="none"/>
        <c:tickLblPos val="nextTo"/>
        <c:crossAx val="353493280"/>
        <c:crosses val="autoZero"/>
        <c:crossBetween val="between"/>
        <c:majorUnit val="20000"/>
      </c:valAx>
    </c:plotArea>
    <c:legend>
      <c:legendPos val="r"/>
      <c:layout>
        <c:manualLayout>
          <c:xMode val="edge"/>
          <c:yMode val="edge"/>
          <c:x val="9.5767407883651554E-2"/>
          <c:y val="6.9866532206211807E-2"/>
          <c:w val="0.27371478557360918"/>
          <c:h val="9.0965881787602121E-2"/>
        </c:manualLayout>
      </c:layout>
      <c:overlay val="0"/>
    </c:legend>
    <c:plotVisOnly val="1"/>
    <c:dispBlanksAs val="gap"/>
    <c:showDLblsOverMax val="0"/>
  </c:chart>
  <c:spPr>
    <a:ln>
      <a:noFill/>
    </a:ln>
  </c:spPr>
  <c:txPr>
    <a:bodyPr/>
    <a:lstStyle/>
    <a:p>
      <a:pPr>
        <a:defRPr sz="10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'K2.1.2.4 Voľné prac. miesta'!$L$4</c:f>
              <c:strCache>
                <c:ptCount val="1"/>
                <c:pt idx="0">
                  <c:v>Voľné pracovné miesta</c:v>
                </c:pt>
              </c:strCache>
            </c:strRef>
          </c:tx>
          <c:spPr>
            <a:solidFill>
              <a:srgbClr val="B7194A"/>
            </a:solidFill>
            <a:ln w="44450" cap="sq">
              <a:solidFill>
                <a:srgbClr val="B7194A"/>
              </a:solidFill>
            </a:ln>
            <a:effectLst/>
          </c:spPr>
          <c:invertIfNegative val="0"/>
          <c:cat>
            <c:strRef>
              <c:f>'K2.1.2.4 Voľné prac. miesta'!$K$5:$K$20</c:f>
              <c:strCache>
                <c:ptCount val="16"/>
                <c:pt idx="0">
                  <c:v>A</c:v>
                </c:pt>
                <c:pt idx="1">
                  <c:v>B,C,D,E</c:v>
                </c:pt>
                <c:pt idx="2">
                  <c:v>F</c:v>
                </c:pt>
                <c:pt idx="3">
                  <c:v>G</c:v>
                </c:pt>
                <c:pt idx="4">
                  <c:v>H</c:v>
                </c:pt>
                <c:pt idx="5">
                  <c:v>I</c:v>
                </c:pt>
                <c:pt idx="6">
                  <c:v>J</c:v>
                </c:pt>
                <c:pt idx="7">
                  <c:v>K</c:v>
                </c:pt>
                <c:pt idx="8">
                  <c:v>L</c:v>
                </c:pt>
                <c:pt idx="9">
                  <c:v>M</c:v>
                </c:pt>
                <c:pt idx="10">
                  <c:v>N</c:v>
                </c:pt>
                <c:pt idx="11">
                  <c:v>O</c:v>
                </c:pt>
                <c:pt idx="12">
                  <c:v>P</c:v>
                </c:pt>
                <c:pt idx="13">
                  <c:v>Q</c:v>
                </c:pt>
                <c:pt idx="14">
                  <c:v>R</c:v>
                </c:pt>
                <c:pt idx="15">
                  <c:v>S</c:v>
                </c:pt>
              </c:strCache>
            </c:strRef>
          </c:cat>
          <c:val>
            <c:numRef>
              <c:f>'K2.1.2.4 Voľné prac. miesta'!$L$5:$L$20</c:f>
              <c:numCache>
                <c:formatCode>#,##0</c:formatCode>
                <c:ptCount val="16"/>
                <c:pt idx="0">
                  <c:v>110.25</c:v>
                </c:pt>
                <c:pt idx="1">
                  <c:v>3295.25</c:v>
                </c:pt>
                <c:pt idx="2">
                  <c:v>667</c:v>
                </c:pt>
                <c:pt idx="3">
                  <c:v>1715</c:v>
                </c:pt>
                <c:pt idx="4">
                  <c:v>1706</c:v>
                </c:pt>
                <c:pt idx="5">
                  <c:v>472.75</c:v>
                </c:pt>
                <c:pt idx="6">
                  <c:v>365</c:v>
                </c:pt>
                <c:pt idx="7">
                  <c:v>722</c:v>
                </c:pt>
                <c:pt idx="8">
                  <c:v>7.75</c:v>
                </c:pt>
                <c:pt idx="9">
                  <c:v>213.75</c:v>
                </c:pt>
                <c:pt idx="10">
                  <c:v>179.25</c:v>
                </c:pt>
                <c:pt idx="11">
                  <c:v>6245.25</c:v>
                </c:pt>
                <c:pt idx="12">
                  <c:v>251.5</c:v>
                </c:pt>
                <c:pt idx="13">
                  <c:v>1100.25</c:v>
                </c:pt>
                <c:pt idx="14">
                  <c:v>251</c:v>
                </c:pt>
                <c:pt idx="15">
                  <c:v>124.75</c:v>
                </c:pt>
              </c:numCache>
            </c:numRef>
          </c:val>
          <c:extLst>
            <c:ext xmlns:c16="http://schemas.microsoft.com/office/drawing/2014/chart" uri="{C3380CC4-5D6E-409C-BE32-E72D297353CC}">
              <c16:uniqueId val="{00000000-320C-4C91-A35D-DD7F749751FE}"/>
            </c:ext>
          </c:extLst>
        </c:ser>
        <c:dLbls>
          <c:showLegendKey val="0"/>
          <c:showVal val="0"/>
          <c:showCatName val="0"/>
          <c:showSerName val="0"/>
          <c:showPercent val="0"/>
          <c:showBubbleSize val="0"/>
        </c:dLbls>
        <c:gapWidth val="182"/>
        <c:axId val="353491320"/>
        <c:axId val="353490928"/>
      </c:barChart>
      <c:barChart>
        <c:barDir val="bar"/>
        <c:grouping val="clustered"/>
        <c:varyColors val="0"/>
        <c:ser>
          <c:idx val="1"/>
          <c:order val="1"/>
          <c:tx>
            <c:strRef>
              <c:f>'K2.1.2.4 Voľné prac. miesta'!$M$4</c:f>
              <c:strCache>
                <c:ptCount val="1"/>
                <c:pt idx="0">
                  <c:v>Miera voľných pracovných miest v %</c:v>
                </c:pt>
              </c:strCache>
            </c:strRef>
          </c:tx>
          <c:spPr>
            <a:solidFill>
              <a:srgbClr val="BFBFBF"/>
            </a:solidFill>
            <a:ln w="9525" cap="sq">
              <a:solidFill>
                <a:schemeClr val="bg1">
                  <a:lumMod val="50000"/>
                </a:schemeClr>
              </a:solidFill>
            </a:ln>
            <a:effectLst/>
          </c:spPr>
          <c:invertIfNegative val="0"/>
          <c:cat>
            <c:strRef>
              <c:f>'K2.1.2.4 Voľné prac. miesta'!$K$5:$K$20</c:f>
              <c:strCache>
                <c:ptCount val="16"/>
                <c:pt idx="0">
                  <c:v>A</c:v>
                </c:pt>
                <c:pt idx="1">
                  <c:v>B,C,D,E</c:v>
                </c:pt>
                <c:pt idx="2">
                  <c:v>F</c:v>
                </c:pt>
                <c:pt idx="3">
                  <c:v>G</c:v>
                </c:pt>
                <c:pt idx="4">
                  <c:v>H</c:v>
                </c:pt>
                <c:pt idx="5">
                  <c:v>I</c:v>
                </c:pt>
                <c:pt idx="6">
                  <c:v>J</c:v>
                </c:pt>
                <c:pt idx="7">
                  <c:v>K</c:v>
                </c:pt>
                <c:pt idx="8">
                  <c:v>L</c:v>
                </c:pt>
                <c:pt idx="9">
                  <c:v>M</c:v>
                </c:pt>
                <c:pt idx="10">
                  <c:v>N</c:v>
                </c:pt>
                <c:pt idx="11">
                  <c:v>O</c:v>
                </c:pt>
                <c:pt idx="12">
                  <c:v>P</c:v>
                </c:pt>
                <c:pt idx="13">
                  <c:v>Q</c:v>
                </c:pt>
                <c:pt idx="14">
                  <c:v>R</c:v>
                </c:pt>
                <c:pt idx="15">
                  <c:v>S</c:v>
                </c:pt>
              </c:strCache>
            </c:strRef>
          </c:cat>
          <c:val>
            <c:numRef>
              <c:f>'K2.1.2.4 Voľné prac. miesta'!$M$5:$M$20</c:f>
              <c:numCache>
                <c:formatCode>0.0</c:formatCode>
                <c:ptCount val="16"/>
                <c:pt idx="0">
                  <c:v>0.28807901595866292</c:v>
                </c:pt>
                <c:pt idx="1">
                  <c:v>0.81013688307808995</c:v>
                </c:pt>
                <c:pt idx="2">
                  <c:v>0.52202973299783595</c:v>
                </c:pt>
                <c:pt idx="3">
                  <c:v>0.59517560717021767</c:v>
                </c:pt>
                <c:pt idx="4">
                  <c:v>1.2855945215286215</c:v>
                </c:pt>
                <c:pt idx="5">
                  <c:v>0.68030147680463371</c:v>
                </c:pt>
                <c:pt idx="6">
                  <c:v>0.51006326880683628</c:v>
                </c:pt>
                <c:pt idx="7">
                  <c:v>2.1028258542730032</c:v>
                </c:pt>
                <c:pt idx="8">
                  <c:v>3.0992251937015745E-2</c:v>
                </c:pt>
                <c:pt idx="9">
                  <c:v>0.1904880727731276</c:v>
                </c:pt>
                <c:pt idx="10">
                  <c:v>0.17642673123343691</c:v>
                </c:pt>
                <c:pt idx="11">
                  <c:v>3.9493092147386495</c:v>
                </c:pt>
                <c:pt idx="12">
                  <c:v>0.14105677605343891</c:v>
                </c:pt>
                <c:pt idx="13">
                  <c:v>0.72854950610600966</c:v>
                </c:pt>
                <c:pt idx="14">
                  <c:v>1.0661795939172543</c:v>
                </c:pt>
                <c:pt idx="15">
                  <c:v>0.40314436446189517</c:v>
                </c:pt>
              </c:numCache>
            </c:numRef>
          </c:val>
          <c:extLst>
            <c:ext xmlns:c16="http://schemas.microsoft.com/office/drawing/2014/chart" uri="{C3380CC4-5D6E-409C-BE32-E72D297353CC}">
              <c16:uniqueId val="{00000001-320C-4C91-A35D-DD7F749751FE}"/>
            </c:ext>
          </c:extLst>
        </c:ser>
        <c:dLbls>
          <c:showLegendKey val="0"/>
          <c:showVal val="0"/>
          <c:showCatName val="0"/>
          <c:showSerName val="0"/>
          <c:showPercent val="0"/>
          <c:showBubbleSize val="0"/>
        </c:dLbls>
        <c:gapWidth val="182"/>
        <c:axId val="353486616"/>
        <c:axId val="353491712"/>
      </c:barChart>
      <c:catAx>
        <c:axId val="353491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53490928"/>
        <c:crosses val="autoZero"/>
        <c:auto val="1"/>
        <c:lblAlgn val="ctr"/>
        <c:lblOffset val="100"/>
        <c:noMultiLvlLbl val="0"/>
      </c:catAx>
      <c:valAx>
        <c:axId val="353490928"/>
        <c:scaling>
          <c:orientation val="minMax"/>
          <c:max val="65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53491320"/>
        <c:crosses val="autoZero"/>
        <c:crossBetween val="between"/>
        <c:majorUnit val="500"/>
      </c:valAx>
      <c:valAx>
        <c:axId val="353491712"/>
        <c:scaling>
          <c:orientation val="maxMin"/>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53486616"/>
        <c:crosses val="max"/>
        <c:crossBetween val="between"/>
      </c:valAx>
      <c:catAx>
        <c:axId val="353486616"/>
        <c:scaling>
          <c:orientation val="minMax"/>
        </c:scaling>
        <c:delete val="1"/>
        <c:axPos val="r"/>
        <c:numFmt formatCode="General" sourceLinked="1"/>
        <c:majorTickMark val="out"/>
        <c:minorTickMark val="none"/>
        <c:tickLblPos val="nextTo"/>
        <c:crossAx val="35349171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2728342738788E-2"/>
          <c:y val="6.553013869794394E-2"/>
          <c:w val="0.84396071035908016"/>
          <c:h val="0.51466476897270375"/>
        </c:manualLayout>
      </c:layout>
      <c:barChart>
        <c:barDir val="col"/>
        <c:grouping val="clustered"/>
        <c:varyColors val="0"/>
        <c:ser>
          <c:idx val="0"/>
          <c:order val="0"/>
          <c:tx>
            <c:strRef>
              <c:f>'K2.1.3 Vývoj nezamestnanosti'!$P$3</c:f>
              <c:strCache>
                <c:ptCount val="1"/>
                <c:pt idx="0">
                  <c:v>Počet nezamestnaných (ŠÚ SR)</c:v>
                </c:pt>
              </c:strCache>
            </c:strRef>
          </c:tx>
          <c:spPr>
            <a:solidFill>
              <a:srgbClr val="B7194A"/>
            </a:solidFill>
          </c:spPr>
          <c:invertIfNegative val="0"/>
          <c:cat>
            <c:strRef>
              <c:extLst>
                <c:ext xmlns:c15="http://schemas.microsoft.com/office/drawing/2012/chart" uri="{02D57815-91ED-43cb-92C2-25804820EDAC}">
                  <c15:fullRef>
                    <c15:sqref>'K2.1.3 Vývoj nezamestnanosti'!$O$4:$O$39</c15:sqref>
                  </c15:fullRef>
                </c:ext>
              </c:extLst>
              <c:f>('K2.1.3 Vývoj nezamestnanosti'!$O$4,'K2.1.3 Vývoj nezamestnanosti'!$O$7:$O$8,'K2.1.3 Vývoj nezamestnanosti'!$O$11:$O$12,'K2.1.3 Vývoj nezamestnanosti'!$O$15:$O$39)</c:f>
              <c:strCache>
                <c:ptCount val="30"/>
                <c:pt idx="0">
                  <c:v>1. Q. 2013</c:v>
                </c:pt>
                <c:pt idx="1">
                  <c:v>4.Q. 2013</c:v>
                </c:pt>
                <c:pt idx="2">
                  <c:v>1. Q. 2014</c:v>
                </c:pt>
                <c:pt idx="3">
                  <c:v>4. Q. 2014</c:v>
                </c:pt>
                <c:pt idx="4">
                  <c:v>1. Q. 2015</c:v>
                </c:pt>
                <c:pt idx="5">
                  <c:v>4. Q. 2015</c:v>
                </c:pt>
                <c:pt idx="6">
                  <c:v>1. Q. 2016</c:v>
                </c:pt>
                <c:pt idx="7">
                  <c:v>2. Q. 2016</c:v>
                </c:pt>
                <c:pt idx="8">
                  <c:v>3. Q. 2016</c:v>
                </c:pt>
                <c:pt idx="9">
                  <c:v>4. Q. 2016</c:v>
                </c:pt>
                <c:pt idx="10">
                  <c:v>1. Q. 2017</c:v>
                </c:pt>
                <c:pt idx="11">
                  <c:v>2. Q. 2017</c:v>
                </c:pt>
                <c:pt idx="12">
                  <c:v>3. Q. 2017</c:v>
                </c:pt>
                <c:pt idx="13">
                  <c:v>4. Q. 2017</c:v>
                </c:pt>
                <c:pt idx="14">
                  <c:v>1. Q. 2018</c:v>
                </c:pt>
                <c:pt idx="15">
                  <c:v>2. Q. 2018</c:v>
                </c:pt>
                <c:pt idx="16">
                  <c:v>3. Q. 2018</c:v>
                </c:pt>
                <c:pt idx="17">
                  <c:v>4. Q. 2018</c:v>
                </c:pt>
                <c:pt idx="18">
                  <c:v>1. Q. 2019</c:v>
                </c:pt>
                <c:pt idx="19">
                  <c:v>2. Q. 2019</c:v>
                </c:pt>
                <c:pt idx="20">
                  <c:v>3. Q. 2019</c:v>
                </c:pt>
                <c:pt idx="21">
                  <c:v>4. Q. 2019</c:v>
                </c:pt>
                <c:pt idx="22">
                  <c:v>1. Q. 2020</c:v>
                </c:pt>
                <c:pt idx="23">
                  <c:v>2. Q. 2020</c:v>
                </c:pt>
                <c:pt idx="24">
                  <c:v>3. Q. 2020</c:v>
                </c:pt>
                <c:pt idx="25">
                  <c:v>4. Q. 2020</c:v>
                </c:pt>
                <c:pt idx="26">
                  <c:v>1. Q. 2021</c:v>
                </c:pt>
                <c:pt idx="27">
                  <c:v>2. Q. 2021</c:v>
                </c:pt>
                <c:pt idx="28">
                  <c:v>3. Q. 2021</c:v>
                </c:pt>
                <c:pt idx="29">
                  <c:v>4. Q. 2021</c:v>
                </c:pt>
              </c:strCache>
            </c:strRef>
          </c:cat>
          <c:val>
            <c:numRef>
              <c:extLst>
                <c:ext xmlns:c15="http://schemas.microsoft.com/office/drawing/2012/chart" uri="{02D57815-91ED-43cb-92C2-25804820EDAC}">
                  <c15:fullRef>
                    <c15:sqref>'K2.1.3 Vývoj nezamestnanosti'!$P$4:$P$39</c15:sqref>
                  </c15:fullRef>
                </c:ext>
              </c:extLst>
              <c:f>('K2.1.3 Vývoj nezamestnanosti'!$P$4,'K2.1.3 Vývoj nezamestnanosti'!$P$7:$P$8,'K2.1.3 Vývoj nezamestnanosti'!$P$11:$P$12,'K2.1.3 Vývoj nezamestnanosti'!$P$15:$P$39)</c:f>
              <c:numCache>
                <c:formatCode>0.0</c:formatCode>
                <c:ptCount val="30"/>
                <c:pt idx="0">
                  <c:v>395.5</c:v>
                </c:pt>
                <c:pt idx="1">
                  <c:v>386.6</c:v>
                </c:pt>
                <c:pt idx="2">
                  <c:v>382.9</c:v>
                </c:pt>
                <c:pt idx="3">
                  <c:v>344.8</c:v>
                </c:pt>
                <c:pt idx="4">
                  <c:v>339</c:v>
                </c:pt>
                <c:pt idx="5">
                  <c:v>302.7</c:v>
                </c:pt>
                <c:pt idx="6">
                  <c:v>284.5</c:v>
                </c:pt>
                <c:pt idx="7">
                  <c:v>264.8</c:v>
                </c:pt>
                <c:pt idx="8">
                  <c:v>262.39999999999998</c:v>
                </c:pt>
                <c:pt idx="9">
                  <c:v>252.4</c:v>
                </c:pt>
                <c:pt idx="10">
                  <c:v>239.7</c:v>
                </c:pt>
                <c:pt idx="11">
                  <c:v>223.2</c:v>
                </c:pt>
                <c:pt idx="12">
                  <c:v>220.2</c:v>
                </c:pt>
                <c:pt idx="13">
                  <c:v>212.8</c:v>
                </c:pt>
                <c:pt idx="14" formatCode="General">
                  <c:v>194.1</c:v>
                </c:pt>
                <c:pt idx="15" formatCode="General">
                  <c:v>181.5</c:v>
                </c:pt>
                <c:pt idx="16" formatCode="General">
                  <c:v>175.2</c:v>
                </c:pt>
                <c:pt idx="17" formatCode="General">
                  <c:v>167.1</c:v>
                </c:pt>
                <c:pt idx="18" formatCode="General">
                  <c:v>159.80000000000001</c:v>
                </c:pt>
                <c:pt idx="19" formatCode="General">
                  <c:v>155</c:v>
                </c:pt>
                <c:pt idx="20" formatCode="General">
                  <c:v>161.19999999999999</c:v>
                </c:pt>
                <c:pt idx="21" formatCode="General">
                  <c:v>154.9</c:v>
                </c:pt>
                <c:pt idx="22" formatCode="General">
                  <c:v>161.6</c:v>
                </c:pt>
                <c:pt idx="23" formatCode="General">
                  <c:v>177.8</c:v>
                </c:pt>
                <c:pt idx="24" formatCode="General">
                  <c:v>196.5</c:v>
                </c:pt>
                <c:pt idx="25" formatCode="General">
                  <c:v>189.8</c:v>
                </c:pt>
                <c:pt idx="26" formatCode="General">
                  <c:v>190.3</c:v>
                </c:pt>
                <c:pt idx="27" formatCode="General">
                  <c:v>188.9</c:v>
                </c:pt>
                <c:pt idx="28" formatCode="General">
                  <c:v>187.8</c:v>
                </c:pt>
                <c:pt idx="29" formatCode="General">
                  <c:v>183.4</c:v>
                </c:pt>
              </c:numCache>
            </c:numRef>
          </c:val>
          <c:extLst>
            <c:ext xmlns:c16="http://schemas.microsoft.com/office/drawing/2014/chart" uri="{C3380CC4-5D6E-409C-BE32-E72D297353CC}">
              <c16:uniqueId val="{00000000-0E8A-4D46-8D94-0A1A86FC45A8}"/>
            </c:ext>
          </c:extLst>
        </c:ser>
        <c:ser>
          <c:idx val="1"/>
          <c:order val="1"/>
          <c:tx>
            <c:strRef>
              <c:f>'K2.1.3 Vývoj nezamestnanosti'!$Q$3</c:f>
              <c:strCache>
                <c:ptCount val="1"/>
                <c:pt idx="0">
                  <c:v>Počet nezamestnaných (ÚPSVR)</c:v>
                </c:pt>
              </c:strCache>
            </c:strRef>
          </c:tx>
          <c:spPr>
            <a:solidFill>
              <a:srgbClr val="E85E86"/>
            </a:solidFill>
          </c:spPr>
          <c:invertIfNegative val="0"/>
          <c:cat>
            <c:strRef>
              <c:extLst>
                <c:ext xmlns:c15="http://schemas.microsoft.com/office/drawing/2012/chart" uri="{02D57815-91ED-43cb-92C2-25804820EDAC}">
                  <c15:fullRef>
                    <c15:sqref>'K2.1.3 Vývoj nezamestnanosti'!$O$4:$O$39</c15:sqref>
                  </c15:fullRef>
                </c:ext>
              </c:extLst>
              <c:f>('K2.1.3 Vývoj nezamestnanosti'!$O$4,'K2.1.3 Vývoj nezamestnanosti'!$O$7:$O$8,'K2.1.3 Vývoj nezamestnanosti'!$O$11:$O$12,'K2.1.3 Vývoj nezamestnanosti'!$O$15:$O$39)</c:f>
              <c:strCache>
                <c:ptCount val="30"/>
                <c:pt idx="0">
                  <c:v>1. Q. 2013</c:v>
                </c:pt>
                <c:pt idx="1">
                  <c:v>4.Q. 2013</c:v>
                </c:pt>
                <c:pt idx="2">
                  <c:v>1. Q. 2014</c:v>
                </c:pt>
                <c:pt idx="3">
                  <c:v>4. Q. 2014</c:v>
                </c:pt>
                <c:pt idx="4">
                  <c:v>1. Q. 2015</c:v>
                </c:pt>
                <c:pt idx="5">
                  <c:v>4. Q. 2015</c:v>
                </c:pt>
                <c:pt idx="6">
                  <c:v>1. Q. 2016</c:v>
                </c:pt>
                <c:pt idx="7">
                  <c:v>2. Q. 2016</c:v>
                </c:pt>
                <c:pt idx="8">
                  <c:v>3. Q. 2016</c:v>
                </c:pt>
                <c:pt idx="9">
                  <c:v>4. Q. 2016</c:v>
                </c:pt>
                <c:pt idx="10">
                  <c:v>1. Q. 2017</c:v>
                </c:pt>
                <c:pt idx="11">
                  <c:v>2. Q. 2017</c:v>
                </c:pt>
                <c:pt idx="12">
                  <c:v>3. Q. 2017</c:v>
                </c:pt>
                <c:pt idx="13">
                  <c:v>4. Q. 2017</c:v>
                </c:pt>
                <c:pt idx="14">
                  <c:v>1. Q. 2018</c:v>
                </c:pt>
                <c:pt idx="15">
                  <c:v>2. Q. 2018</c:v>
                </c:pt>
                <c:pt idx="16">
                  <c:v>3. Q. 2018</c:v>
                </c:pt>
                <c:pt idx="17">
                  <c:v>4. Q. 2018</c:v>
                </c:pt>
                <c:pt idx="18">
                  <c:v>1. Q. 2019</c:v>
                </c:pt>
                <c:pt idx="19">
                  <c:v>2. Q. 2019</c:v>
                </c:pt>
                <c:pt idx="20">
                  <c:v>3. Q. 2019</c:v>
                </c:pt>
                <c:pt idx="21">
                  <c:v>4. Q. 2019</c:v>
                </c:pt>
                <c:pt idx="22">
                  <c:v>1. Q. 2020</c:v>
                </c:pt>
                <c:pt idx="23">
                  <c:v>2. Q. 2020</c:v>
                </c:pt>
                <c:pt idx="24">
                  <c:v>3. Q. 2020</c:v>
                </c:pt>
                <c:pt idx="25">
                  <c:v>4. Q. 2020</c:v>
                </c:pt>
                <c:pt idx="26">
                  <c:v>1. Q. 2021</c:v>
                </c:pt>
                <c:pt idx="27">
                  <c:v>2. Q. 2021</c:v>
                </c:pt>
                <c:pt idx="28">
                  <c:v>3. Q. 2021</c:v>
                </c:pt>
                <c:pt idx="29">
                  <c:v>4. Q. 2021</c:v>
                </c:pt>
              </c:strCache>
            </c:strRef>
          </c:cat>
          <c:val>
            <c:numRef>
              <c:extLst>
                <c:ext xmlns:c15="http://schemas.microsoft.com/office/drawing/2012/chart" uri="{02D57815-91ED-43cb-92C2-25804820EDAC}">
                  <c15:fullRef>
                    <c15:sqref>'K2.1.3 Vývoj nezamestnanosti'!$Q$4:$Q$39</c15:sqref>
                  </c15:fullRef>
                </c:ext>
              </c:extLst>
              <c:f>('K2.1.3 Vývoj nezamestnanosti'!$Q$4,'K2.1.3 Vývoj nezamestnanosti'!$Q$7:$Q$8,'K2.1.3 Vývoj nezamestnanosti'!$Q$11:$Q$12,'K2.1.3 Vývoj nezamestnanosti'!$Q$15:$Q$39)</c:f>
              <c:numCache>
                <c:formatCode>0.0</c:formatCode>
                <c:ptCount val="30"/>
                <c:pt idx="0">
                  <c:v>434.63766666666669</c:v>
                </c:pt>
                <c:pt idx="1">
                  <c:v>400.31400000000002</c:v>
                </c:pt>
                <c:pt idx="2">
                  <c:v>400.40533333333332</c:v>
                </c:pt>
                <c:pt idx="3">
                  <c:v>374.58333333333331</c:v>
                </c:pt>
                <c:pt idx="4">
                  <c:v>375.16066666666671</c:v>
                </c:pt>
                <c:pt idx="5">
                  <c:v>338.53633333333329</c:v>
                </c:pt>
                <c:pt idx="6">
                  <c:v>324.84633333333335</c:v>
                </c:pt>
                <c:pt idx="7">
                  <c:v>303.75799999999998</c:v>
                </c:pt>
                <c:pt idx="8">
                  <c:v>295.48833333333334</c:v>
                </c:pt>
                <c:pt idx="9">
                  <c:v>279.858</c:v>
                </c:pt>
                <c:pt idx="10">
                  <c:v>266.2236666666667</c:v>
                </c:pt>
                <c:pt idx="11">
                  <c:v>235.87333333333333</c:v>
                </c:pt>
                <c:pt idx="12">
                  <c:v>210.76666666666665</c:v>
                </c:pt>
                <c:pt idx="13">
                  <c:v>197.30333333333331</c:v>
                </c:pt>
                <c:pt idx="14">
                  <c:v>192.78266666666664</c:v>
                </c:pt>
                <c:pt idx="15">
                  <c:v>182.15300000000002</c:v>
                </c:pt>
                <c:pt idx="16">
                  <c:v>179.92933333333335</c:v>
                </c:pt>
                <c:pt idx="17">
                  <c:v>171.94800000000001</c:v>
                </c:pt>
                <c:pt idx="18">
                  <c:v>173.3</c:v>
                </c:pt>
                <c:pt idx="19">
                  <c:v>165.7</c:v>
                </c:pt>
                <c:pt idx="20">
                  <c:v>167.3</c:v>
                </c:pt>
                <c:pt idx="21">
                  <c:v>165.8</c:v>
                </c:pt>
                <c:pt idx="22">
                  <c:v>169.49633333333335</c:v>
                </c:pt>
                <c:pt idx="23">
                  <c:v>216.38233333333335</c:v>
                </c:pt>
                <c:pt idx="24">
                  <c:v>228.47133333333335</c:v>
                </c:pt>
                <c:pt idx="25">
                  <c:v>224.18633333333335</c:v>
                </c:pt>
                <c:pt idx="26" formatCode="General">
                  <c:v>234</c:v>
                </c:pt>
                <c:pt idx="27" formatCode="General">
                  <c:v>232</c:v>
                </c:pt>
                <c:pt idx="28" formatCode="General">
                  <c:v>217.3</c:v>
                </c:pt>
                <c:pt idx="29" formatCode="General">
                  <c:v>200.4</c:v>
                </c:pt>
              </c:numCache>
            </c:numRef>
          </c:val>
          <c:extLst>
            <c:ext xmlns:c16="http://schemas.microsoft.com/office/drawing/2014/chart" uri="{C3380CC4-5D6E-409C-BE32-E72D297353CC}">
              <c16:uniqueId val="{00000001-0E8A-4D46-8D94-0A1A86FC45A8}"/>
            </c:ext>
          </c:extLst>
        </c:ser>
        <c:dLbls>
          <c:showLegendKey val="0"/>
          <c:showVal val="0"/>
          <c:showCatName val="0"/>
          <c:showSerName val="0"/>
          <c:showPercent val="0"/>
          <c:showBubbleSize val="0"/>
        </c:dLbls>
        <c:gapWidth val="183"/>
        <c:axId val="353487008"/>
        <c:axId val="353487792"/>
      </c:barChart>
      <c:lineChart>
        <c:grouping val="standard"/>
        <c:varyColors val="0"/>
        <c:ser>
          <c:idx val="2"/>
          <c:order val="2"/>
          <c:tx>
            <c:strRef>
              <c:f>'K2.1.3 Vývoj nezamestnanosti'!$R$3</c:f>
              <c:strCache>
                <c:ptCount val="1"/>
                <c:pt idx="0">
                  <c:v>Miera nezamestnanosti (ŠÚ SR)</c:v>
                </c:pt>
              </c:strCache>
            </c:strRef>
          </c:tx>
          <c:spPr>
            <a:ln>
              <a:solidFill>
                <a:srgbClr val="E85E89"/>
              </a:solidFill>
            </a:ln>
          </c:spPr>
          <c:marker>
            <c:symbol val="triangle"/>
            <c:size val="5"/>
            <c:spPr>
              <a:solidFill>
                <a:srgbClr val="E85E89"/>
              </a:solidFill>
              <a:ln>
                <a:solidFill>
                  <a:srgbClr val="B7194A"/>
                </a:solidFill>
              </a:ln>
            </c:spPr>
          </c:marker>
          <c:cat>
            <c:strRef>
              <c:extLst>
                <c:ext xmlns:c15="http://schemas.microsoft.com/office/drawing/2012/chart" uri="{02D57815-91ED-43cb-92C2-25804820EDAC}">
                  <c15:fullRef>
                    <c15:sqref>'K2.1.3 Vývoj nezamestnanosti'!$O$4:$O$39</c15:sqref>
                  </c15:fullRef>
                </c:ext>
              </c:extLst>
              <c:f>('K2.1.3 Vývoj nezamestnanosti'!$O$4,'K2.1.3 Vývoj nezamestnanosti'!$O$7:$O$8,'K2.1.3 Vývoj nezamestnanosti'!$O$11:$O$12,'K2.1.3 Vývoj nezamestnanosti'!$O$15:$O$39)</c:f>
              <c:strCache>
                <c:ptCount val="30"/>
                <c:pt idx="0">
                  <c:v>1. Q. 2013</c:v>
                </c:pt>
                <c:pt idx="1">
                  <c:v>4.Q. 2013</c:v>
                </c:pt>
                <c:pt idx="2">
                  <c:v>1. Q. 2014</c:v>
                </c:pt>
                <c:pt idx="3">
                  <c:v>4. Q. 2014</c:v>
                </c:pt>
                <c:pt idx="4">
                  <c:v>1. Q. 2015</c:v>
                </c:pt>
                <c:pt idx="5">
                  <c:v>4. Q. 2015</c:v>
                </c:pt>
                <c:pt idx="6">
                  <c:v>1. Q. 2016</c:v>
                </c:pt>
                <c:pt idx="7">
                  <c:v>2. Q. 2016</c:v>
                </c:pt>
                <c:pt idx="8">
                  <c:v>3. Q. 2016</c:v>
                </c:pt>
                <c:pt idx="9">
                  <c:v>4. Q. 2016</c:v>
                </c:pt>
                <c:pt idx="10">
                  <c:v>1. Q. 2017</c:v>
                </c:pt>
                <c:pt idx="11">
                  <c:v>2. Q. 2017</c:v>
                </c:pt>
                <c:pt idx="12">
                  <c:v>3. Q. 2017</c:v>
                </c:pt>
                <c:pt idx="13">
                  <c:v>4. Q. 2017</c:v>
                </c:pt>
                <c:pt idx="14">
                  <c:v>1. Q. 2018</c:v>
                </c:pt>
                <c:pt idx="15">
                  <c:v>2. Q. 2018</c:v>
                </c:pt>
                <c:pt idx="16">
                  <c:v>3. Q. 2018</c:v>
                </c:pt>
                <c:pt idx="17">
                  <c:v>4. Q. 2018</c:v>
                </c:pt>
                <c:pt idx="18">
                  <c:v>1. Q. 2019</c:v>
                </c:pt>
                <c:pt idx="19">
                  <c:v>2. Q. 2019</c:v>
                </c:pt>
                <c:pt idx="20">
                  <c:v>3. Q. 2019</c:v>
                </c:pt>
                <c:pt idx="21">
                  <c:v>4. Q. 2019</c:v>
                </c:pt>
                <c:pt idx="22">
                  <c:v>1. Q. 2020</c:v>
                </c:pt>
                <c:pt idx="23">
                  <c:v>2. Q. 2020</c:v>
                </c:pt>
                <c:pt idx="24">
                  <c:v>3. Q. 2020</c:v>
                </c:pt>
                <c:pt idx="25">
                  <c:v>4. Q. 2020</c:v>
                </c:pt>
                <c:pt idx="26">
                  <c:v>1. Q. 2021</c:v>
                </c:pt>
                <c:pt idx="27">
                  <c:v>2. Q. 2021</c:v>
                </c:pt>
                <c:pt idx="28">
                  <c:v>3. Q. 2021</c:v>
                </c:pt>
                <c:pt idx="29">
                  <c:v>4. Q. 2021</c:v>
                </c:pt>
              </c:strCache>
            </c:strRef>
          </c:cat>
          <c:val>
            <c:numRef>
              <c:extLst>
                <c:ext xmlns:c15="http://schemas.microsoft.com/office/drawing/2012/chart" uri="{02D57815-91ED-43cb-92C2-25804820EDAC}">
                  <c15:fullRef>
                    <c15:sqref>'K2.1.3 Vývoj nezamestnanosti'!$R$4:$R$39</c15:sqref>
                  </c15:fullRef>
                </c:ext>
              </c:extLst>
              <c:f>('K2.1.3 Vývoj nezamestnanosti'!$R$4,'K2.1.3 Vývoj nezamestnanosti'!$R$7:$R$8,'K2.1.3 Vývoj nezamestnanosti'!$R$11:$R$12,'K2.1.3 Vývoj nezamestnanosti'!$R$15:$R$39)</c:f>
              <c:numCache>
                <c:formatCode>0.00</c:formatCode>
                <c:ptCount val="30"/>
                <c:pt idx="0">
                  <c:v>14.5</c:v>
                </c:pt>
                <c:pt idx="1">
                  <c:v>14.2</c:v>
                </c:pt>
                <c:pt idx="2">
                  <c:v>14.1</c:v>
                </c:pt>
                <c:pt idx="3">
                  <c:v>12.6</c:v>
                </c:pt>
                <c:pt idx="4">
                  <c:v>12.4</c:v>
                </c:pt>
                <c:pt idx="5">
                  <c:v>11</c:v>
                </c:pt>
                <c:pt idx="6">
                  <c:v>10.4</c:v>
                </c:pt>
                <c:pt idx="7">
                  <c:v>9.6</c:v>
                </c:pt>
                <c:pt idx="8">
                  <c:v>9.5</c:v>
                </c:pt>
                <c:pt idx="9">
                  <c:v>9.1</c:v>
                </c:pt>
                <c:pt idx="10">
                  <c:v>8.6999999999999993</c:v>
                </c:pt>
                <c:pt idx="11">
                  <c:v>8.1</c:v>
                </c:pt>
                <c:pt idx="12">
                  <c:v>8</c:v>
                </c:pt>
                <c:pt idx="13">
                  <c:v>7.7</c:v>
                </c:pt>
                <c:pt idx="14">
                  <c:v>7.1</c:v>
                </c:pt>
                <c:pt idx="15">
                  <c:v>6.6</c:v>
                </c:pt>
                <c:pt idx="16">
                  <c:v>6.4</c:v>
                </c:pt>
                <c:pt idx="17">
                  <c:v>6.1</c:v>
                </c:pt>
                <c:pt idx="18">
                  <c:v>5.8</c:v>
                </c:pt>
                <c:pt idx="19">
                  <c:v>5.7</c:v>
                </c:pt>
                <c:pt idx="20">
                  <c:v>5.9</c:v>
                </c:pt>
                <c:pt idx="21">
                  <c:v>5.6</c:v>
                </c:pt>
                <c:pt idx="22">
                  <c:v>6</c:v>
                </c:pt>
                <c:pt idx="23">
                  <c:v>6.6</c:v>
                </c:pt>
                <c:pt idx="24">
                  <c:v>7.2</c:v>
                </c:pt>
                <c:pt idx="25">
                  <c:v>7</c:v>
                </c:pt>
                <c:pt idx="26">
                  <c:v>7.1</c:v>
                </c:pt>
                <c:pt idx="27">
                  <c:v>6.9</c:v>
                </c:pt>
                <c:pt idx="28">
                  <c:v>6.8</c:v>
                </c:pt>
                <c:pt idx="29">
                  <c:v>6.6</c:v>
                </c:pt>
              </c:numCache>
            </c:numRef>
          </c:val>
          <c:smooth val="0"/>
          <c:extLst>
            <c:ext xmlns:c16="http://schemas.microsoft.com/office/drawing/2014/chart" uri="{C3380CC4-5D6E-409C-BE32-E72D297353CC}">
              <c16:uniqueId val="{00000002-0E8A-4D46-8D94-0A1A86FC45A8}"/>
            </c:ext>
          </c:extLst>
        </c:ser>
        <c:ser>
          <c:idx val="3"/>
          <c:order val="3"/>
          <c:tx>
            <c:strRef>
              <c:f>'K2.1.3 Vývoj nezamestnanosti'!$S$3</c:f>
              <c:strCache>
                <c:ptCount val="1"/>
                <c:pt idx="0">
                  <c:v>Miera evidovanej nezamestnanosti (ÚPSVR)</c:v>
                </c:pt>
              </c:strCache>
            </c:strRef>
          </c:tx>
          <c:spPr>
            <a:ln>
              <a:solidFill>
                <a:schemeClr val="tx1">
                  <a:lumMod val="50000"/>
                  <a:lumOff val="50000"/>
                </a:schemeClr>
              </a:solidFill>
            </a:ln>
          </c:spPr>
          <c:marker>
            <c:symbol val="square"/>
            <c:size val="5"/>
            <c:spPr>
              <a:solidFill>
                <a:schemeClr val="bg1">
                  <a:lumMod val="65000"/>
                </a:schemeClr>
              </a:solidFill>
              <a:ln>
                <a:solidFill>
                  <a:schemeClr val="tx1">
                    <a:lumMod val="50000"/>
                    <a:lumOff val="50000"/>
                  </a:schemeClr>
                </a:solidFill>
              </a:ln>
            </c:spPr>
          </c:marker>
          <c:cat>
            <c:strRef>
              <c:extLst>
                <c:ext xmlns:c15="http://schemas.microsoft.com/office/drawing/2012/chart" uri="{02D57815-91ED-43cb-92C2-25804820EDAC}">
                  <c15:fullRef>
                    <c15:sqref>'K2.1.3 Vývoj nezamestnanosti'!$O$4:$O$39</c15:sqref>
                  </c15:fullRef>
                </c:ext>
              </c:extLst>
              <c:f>('K2.1.3 Vývoj nezamestnanosti'!$O$4,'K2.1.3 Vývoj nezamestnanosti'!$O$7:$O$8,'K2.1.3 Vývoj nezamestnanosti'!$O$11:$O$12,'K2.1.3 Vývoj nezamestnanosti'!$O$15:$O$39)</c:f>
              <c:strCache>
                <c:ptCount val="30"/>
                <c:pt idx="0">
                  <c:v>1. Q. 2013</c:v>
                </c:pt>
                <c:pt idx="1">
                  <c:v>4.Q. 2013</c:v>
                </c:pt>
                <c:pt idx="2">
                  <c:v>1. Q. 2014</c:v>
                </c:pt>
                <c:pt idx="3">
                  <c:v>4. Q. 2014</c:v>
                </c:pt>
                <c:pt idx="4">
                  <c:v>1. Q. 2015</c:v>
                </c:pt>
                <c:pt idx="5">
                  <c:v>4. Q. 2015</c:v>
                </c:pt>
                <c:pt idx="6">
                  <c:v>1. Q. 2016</c:v>
                </c:pt>
                <c:pt idx="7">
                  <c:v>2. Q. 2016</c:v>
                </c:pt>
                <c:pt idx="8">
                  <c:v>3. Q. 2016</c:v>
                </c:pt>
                <c:pt idx="9">
                  <c:v>4. Q. 2016</c:v>
                </c:pt>
                <c:pt idx="10">
                  <c:v>1. Q. 2017</c:v>
                </c:pt>
                <c:pt idx="11">
                  <c:v>2. Q. 2017</c:v>
                </c:pt>
                <c:pt idx="12">
                  <c:v>3. Q. 2017</c:v>
                </c:pt>
                <c:pt idx="13">
                  <c:v>4. Q. 2017</c:v>
                </c:pt>
                <c:pt idx="14">
                  <c:v>1. Q. 2018</c:v>
                </c:pt>
                <c:pt idx="15">
                  <c:v>2. Q. 2018</c:v>
                </c:pt>
                <c:pt idx="16">
                  <c:v>3. Q. 2018</c:v>
                </c:pt>
                <c:pt idx="17">
                  <c:v>4. Q. 2018</c:v>
                </c:pt>
                <c:pt idx="18">
                  <c:v>1. Q. 2019</c:v>
                </c:pt>
                <c:pt idx="19">
                  <c:v>2. Q. 2019</c:v>
                </c:pt>
                <c:pt idx="20">
                  <c:v>3. Q. 2019</c:v>
                </c:pt>
                <c:pt idx="21">
                  <c:v>4. Q. 2019</c:v>
                </c:pt>
                <c:pt idx="22">
                  <c:v>1. Q. 2020</c:v>
                </c:pt>
                <c:pt idx="23">
                  <c:v>2. Q. 2020</c:v>
                </c:pt>
                <c:pt idx="24">
                  <c:v>3. Q. 2020</c:v>
                </c:pt>
                <c:pt idx="25">
                  <c:v>4. Q. 2020</c:v>
                </c:pt>
                <c:pt idx="26">
                  <c:v>1. Q. 2021</c:v>
                </c:pt>
                <c:pt idx="27">
                  <c:v>2. Q. 2021</c:v>
                </c:pt>
                <c:pt idx="28">
                  <c:v>3. Q. 2021</c:v>
                </c:pt>
                <c:pt idx="29">
                  <c:v>4. Q. 2021</c:v>
                </c:pt>
              </c:strCache>
            </c:strRef>
          </c:cat>
          <c:val>
            <c:numRef>
              <c:extLst>
                <c:ext xmlns:c15="http://schemas.microsoft.com/office/drawing/2012/chart" uri="{02D57815-91ED-43cb-92C2-25804820EDAC}">
                  <c15:fullRef>
                    <c15:sqref>'K2.1.3 Vývoj nezamestnanosti'!$S$4:$S$39</c15:sqref>
                  </c15:fullRef>
                </c:ext>
              </c:extLst>
              <c:f>('K2.1.3 Vývoj nezamestnanosti'!$S$4,'K2.1.3 Vývoj nezamestnanosti'!$S$7:$S$8,'K2.1.3 Vývoj nezamestnanosti'!$S$11:$S$12,'K2.1.3 Vývoj nezamestnanosti'!$S$15:$S$39)</c:f>
              <c:numCache>
                <c:formatCode>0.00</c:formatCode>
                <c:ptCount val="30"/>
                <c:pt idx="0">
                  <c:v>14.729999999999999</c:v>
                </c:pt>
                <c:pt idx="1">
                  <c:v>13.553333333333333</c:v>
                </c:pt>
                <c:pt idx="2">
                  <c:v>13.46</c:v>
                </c:pt>
                <c:pt idx="3">
                  <c:v>12.296666666666667</c:v>
                </c:pt>
                <c:pt idx="4">
                  <c:v>12.256666666666668</c:v>
                </c:pt>
                <c:pt idx="5">
                  <c:v>10.793333333333335</c:v>
                </c:pt>
                <c:pt idx="6">
                  <c:v>10.123333333333333</c:v>
                </c:pt>
                <c:pt idx="7">
                  <c:v>9.5133333333333336</c:v>
                </c:pt>
                <c:pt idx="8">
                  <c:v>9.43</c:v>
                </c:pt>
                <c:pt idx="9">
                  <c:v>8.8733333333333331</c:v>
                </c:pt>
                <c:pt idx="10">
                  <c:v>8.3566666666666674</c:v>
                </c:pt>
                <c:pt idx="11">
                  <c:v>7.330000000000001</c:v>
                </c:pt>
                <c:pt idx="12">
                  <c:v>6.5533333333333337</c:v>
                </c:pt>
                <c:pt idx="13">
                  <c:v>6.0100000000000007</c:v>
                </c:pt>
                <c:pt idx="14">
                  <c:v>5.7166666666666659</c:v>
                </c:pt>
                <c:pt idx="15">
                  <c:v>5.4066666666666663</c:v>
                </c:pt>
                <c:pt idx="16">
                  <c:v>5.3433333333333337</c:v>
                </c:pt>
                <c:pt idx="17">
                  <c:v>5.12</c:v>
                </c:pt>
                <c:pt idx="18">
                  <c:v>5.15</c:v>
                </c:pt>
                <c:pt idx="19">
                  <c:v>4.92</c:v>
                </c:pt>
                <c:pt idx="20">
                  <c:v>4.99</c:v>
                </c:pt>
                <c:pt idx="21">
                  <c:v>4.93</c:v>
                </c:pt>
                <c:pt idx="22">
                  <c:v>5.0733333333333333</c:v>
                </c:pt>
                <c:pt idx="23">
                  <c:v>7.0566666666666675</c:v>
                </c:pt>
                <c:pt idx="24">
                  <c:v>7.56</c:v>
                </c:pt>
                <c:pt idx="25">
                  <c:v>7.4333333333333327</c:v>
                </c:pt>
                <c:pt idx="26">
                  <c:v>7.8966666666666674</c:v>
                </c:pt>
                <c:pt idx="27">
                  <c:v>7.8933333333333335</c:v>
                </c:pt>
                <c:pt idx="28">
                  <c:v>7.373333333333334</c:v>
                </c:pt>
                <c:pt idx="29">
                  <c:v>6.7299999999999995</c:v>
                </c:pt>
              </c:numCache>
            </c:numRef>
          </c:val>
          <c:smooth val="0"/>
          <c:extLst>
            <c:ext xmlns:c16="http://schemas.microsoft.com/office/drawing/2014/chart" uri="{C3380CC4-5D6E-409C-BE32-E72D297353CC}">
              <c16:uniqueId val="{00000003-0E8A-4D46-8D94-0A1A86FC45A8}"/>
            </c:ext>
          </c:extLst>
        </c:ser>
        <c:dLbls>
          <c:showLegendKey val="0"/>
          <c:showVal val="0"/>
          <c:showCatName val="0"/>
          <c:showSerName val="0"/>
          <c:showPercent val="0"/>
          <c:showBubbleSize val="0"/>
        </c:dLbls>
        <c:marker val="1"/>
        <c:smooth val="0"/>
        <c:axId val="353490144"/>
        <c:axId val="353488184"/>
      </c:lineChart>
      <c:catAx>
        <c:axId val="353487008"/>
        <c:scaling>
          <c:orientation val="minMax"/>
        </c:scaling>
        <c:delete val="0"/>
        <c:axPos val="b"/>
        <c:title>
          <c:tx>
            <c:rich>
              <a:bodyPr/>
              <a:lstStyle/>
              <a:p>
                <a:pPr>
                  <a:defRPr/>
                </a:pPr>
                <a:r>
                  <a:rPr lang="en-US"/>
                  <a:t>obdobie</a:t>
                </a:r>
              </a:p>
            </c:rich>
          </c:tx>
          <c:layout>
            <c:manualLayout>
              <c:xMode val="edge"/>
              <c:yMode val="edge"/>
              <c:x val="0.45317353082354261"/>
              <c:y val="0.79345395101046612"/>
            </c:manualLayout>
          </c:layout>
          <c:overlay val="0"/>
        </c:title>
        <c:numFmt formatCode="General" sourceLinked="1"/>
        <c:majorTickMark val="none"/>
        <c:minorTickMark val="none"/>
        <c:tickLblPos val="nextTo"/>
        <c:txPr>
          <a:bodyPr rot="-5400000" vert="horz"/>
          <a:lstStyle/>
          <a:p>
            <a:pPr>
              <a:defRPr/>
            </a:pPr>
            <a:endParaRPr lang="sk-SK"/>
          </a:p>
        </c:txPr>
        <c:crossAx val="353487792"/>
        <c:crosses val="autoZero"/>
        <c:auto val="1"/>
        <c:lblAlgn val="ctr"/>
        <c:lblOffset val="100"/>
        <c:noMultiLvlLbl val="0"/>
      </c:catAx>
      <c:valAx>
        <c:axId val="353487792"/>
        <c:scaling>
          <c:orientation val="minMax"/>
          <c:max val="460"/>
          <c:min val="150"/>
        </c:scaling>
        <c:delete val="0"/>
        <c:axPos val="l"/>
        <c:majorGridlines/>
        <c:minorGridlines>
          <c:spPr>
            <a:ln>
              <a:noFill/>
            </a:ln>
          </c:spPr>
        </c:minorGridlines>
        <c:title>
          <c:tx>
            <c:rich>
              <a:bodyPr/>
              <a:lstStyle/>
              <a:p>
                <a:pPr>
                  <a:defRPr/>
                </a:pPr>
                <a:r>
                  <a:rPr lang="sk-SK"/>
                  <a:t>v tis. osôb</a:t>
                </a:r>
              </a:p>
            </c:rich>
          </c:tx>
          <c:layout>
            <c:manualLayout>
              <c:xMode val="edge"/>
              <c:yMode val="edge"/>
              <c:x val="4.0653698237674432E-3"/>
              <c:y val="0.25050033158419227"/>
            </c:manualLayout>
          </c:layout>
          <c:overlay val="0"/>
        </c:title>
        <c:numFmt formatCode="0.0" sourceLinked="1"/>
        <c:majorTickMark val="out"/>
        <c:minorTickMark val="none"/>
        <c:tickLblPos val="nextTo"/>
        <c:crossAx val="353487008"/>
        <c:crosses val="autoZero"/>
        <c:crossBetween val="between"/>
      </c:valAx>
      <c:valAx>
        <c:axId val="353488184"/>
        <c:scaling>
          <c:orientation val="minMax"/>
          <c:max val="16"/>
          <c:min val="4"/>
        </c:scaling>
        <c:delete val="0"/>
        <c:axPos val="r"/>
        <c:numFmt formatCode="0.0%" sourceLinked="0"/>
        <c:majorTickMark val="out"/>
        <c:minorTickMark val="none"/>
        <c:tickLblPos val="nextTo"/>
        <c:crossAx val="353490144"/>
        <c:crosses val="max"/>
        <c:crossBetween val="between"/>
        <c:majorUnit val="2"/>
        <c:dispUnits>
          <c:builtInUnit val="hundreds"/>
        </c:dispUnits>
      </c:valAx>
      <c:catAx>
        <c:axId val="353490144"/>
        <c:scaling>
          <c:orientation val="minMax"/>
        </c:scaling>
        <c:delete val="1"/>
        <c:axPos val="b"/>
        <c:numFmt formatCode="General" sourceLinked="1"/>
        <c:majorTickMark val="out"/>
        <c:minorTickMark val="none"/>
        <c:tickLblPos val="none"/>
        <c:crossAx val="353488184"/>
        <c:crosses val="autoZero"/>
        <c:auto val="1"/>
        <c:lblAlgn val="ctr"/>
        <c:lblOffset val="100"/>
        <c:noMultiLvlLbl val="0"/>
      </c:catAx>
    </c:plotArea>
    <c:legend>
      <c:legendPos val="b"/>
      <c:layout>
        <c:manualLayout>
          <c:xMode val="edge"/>
          <c:yMode val="edge"/>
          <c:x val="7.8610688321222352E-2"/>
          <c:y val="0.85468598373094185"/>
          <c:w val="0.85607507128613547"/>
          <c:h val="0.12502360902157703"/>
        </c:manualLayout>
      </c:layout>
      <c:overlay val="0"/>
    </c:legend>
    <c:plotVisOnly val="1"/>
    <c:dispBlanksAs val="gap"/>
    <c:showDLblsOverMax val="0"/>
  </c:chart>
  <c:spPr>
    <a:ln>
      <a:noFill/>
    </a:ln>
  </c:spPr>
  <c:txPr>
    <a:bodyPr/>
    <a:lstStyle/>
    <a:p>
      <a:pPr>
        <a:defRPr sz="1000" baseline="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7295822791303"/>
          <c:y val="4.4460010800632943E-2"/>
          <c:w val="0.84728416821975949"/>
          <c:h val="0.77564554374561745"/>
        </c:manualLayout>
      </c:layout>
      <c:barChart>
        <c:barDir val="col"/>
        <c:grouping val="clustered"/>
        <c:varyColors val="0"/>
        <c:ser>
          <c:idx val="0"/>
          <c:order val="0"/>
          <c:tx>
            <c:strRef>
              <c:f>'K2.1.3.1 Nezamestnanosť ÚPSVR'!$N$37</c:f>
              <c:strCache>
                <c:ptCount val="1"/>
                <c:pt idx="0">
                  <c:v>disponibilní UoZ 2020</c:v>
                </c:pt>
              </c:strCache>
            </c:strRef>
          </c:tx>
          <c:spPr>
            <a:solidFill>
              <a:srgbClr val="B7194A"/>
            </a:solidFill>
          </c:spPr>
          <c:invertIfNegative val="0"/>
          <c:cat>
            <c:strRef>
              <c:f>'K2.1.3.1 Nezamestnanosť ÚPSVR'!$M$38:$M$49</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ÚPSVR'!$N$38:$N$49</c:f>
              <c:numCache>
                <c:formatCode>#,##0</c:formatCode>
                <c:ptCount val="12"/>
                <c:pt idx="0">
                  <c:v>137087</c:v>
                </c:pt>
                <c:pt idx="1">
                  <c:v>138943</c:v>
                </c:pt>
                <c:pt idx="2">
                  <c:v>142993</c:v>
                </c:pt>
                <c:pt idx="3">
                  <c:v>180756</c:v>
                </c:pt>
                <c:pt idx="4">
                  <c:v>198256</c:v>
                </c:pt>
                <c:pt idx="5">
                  <c:v>203586</c:v>
                </c:pt>
                <c:pt idx="6">
                  <c:v>209786</c:v>
                </c:pt>
                <c:pt idx="7">
                  <c:v>208362</c:v>
                </c:pt>
                <c:pt idx="8">
                  <c:v>203649</c:v>
                </c:pt>
                <c:pt idx="9">
                  <c:v>201281</c:v>
                </c:pt>
                <c:pt idx="10">
                  <c:v>201948</c:v>
                </c:pt>
                <c:pt idx="11">
                  <c:v>207184</c:v>
                </c:pt>
              </c:numCache>
            </c:numRef>
          </c:val>
          <c:extLst>
            <c:ext xmlns:c16="http://schemas.microsoft.com/office/drawing/2014/chart" uri="{C3380CC4-5D6E-409C-BE32-E72D297353CC}">
              <c16:uniqueId val="{00000000-0643-4C80-A28A-DA0D4AE3FF3F}"/>
            </c:ext>
          </c:extLst>
        </c:ser>
        <c:ser>
          <c:idx val="1"/>
          <c:order val="1"/>
          <c:tx>
            <c:strRef>
              <c:f>'K2.1.3.1 Nezamestnanosť ÚPSVR'!$O$37</c:f>
              <c:strCache>
                <c:ptCount val="1"/>
                <c:pt idx="0">
                  <c:v>disponibilní UoZ 2021</c:v>
                </c:pt>
              </c:strCache>
            </c:strRef>
          </c:tx>
          <c:spPr>
            <a:solidFill>
              <a:srgbClr val="E85E86"/>
            </a:solidFill>
          </c:spPr>
          <c:invertIfNegative val="0"/>
          <c:cat>
            <c:strRef>
              <c:f>'K2.1.3.1 Nezamestnanosť ÚPSVR'!$M$38:$M$49</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ÚPSVR'!$O$38:$O$49</c:f>
              <c:numCache>
                <c:formatCode>#,##0</c:formatCode>
                <c:ptCount val="12"/>
                <c:pt idx="0">
                  <c:v>213881</c:v>
                </c:pt>
                <c:pt idx="1">
                  <c:v>216495</c:v>
                </c:pt>
                <c:pt idx="2">
                  <c:v>218627</c:v>
                </c:pt>
                <c:pt idx="3">
                  <c:v>219293</c:v>
                </c:pt>
                <c:pt idx="4">
                  <c:v>217162</c:v>
                </c:pt>
                <c:pt idx="5">
                  <c:v>212635</c:v>
                </c:pt>
                <c:pt idx="6">
                  <c:v>207355</c:v>
                </c:pt>
                <c:pt idx="7">
                  <c:v>199528</c:v>
                </c:pt>
                <c:pt idx="8">
                  <c:v>191972</c:v>
                </c:pt>
                <c:pt idx="9">
                  <c:v>183621</c:v>
                </c:pt>
                <c:pt idx="10">
                  <c:v>179578</c:v>
                </c:pt>
                <c:pt idx="11">
                  <c:v>182760</c:v>
                </c:pt>
              </c:numCache>
            </c:numRef>
          </c:val>
          <c:extLst>
            <c:ext xmlns:c16="http://schemas.microsoft.com/office/drawing/2014/chart" uri="{C3380CC4-5D6E-409C-BE32-E72D297353CC}">
              <c16:uniqueId val="{00000001-0643-4C80-A28A-DA0D4AE3FF3F}"/>
            </c:ext>
          </c:extLst>
        </c:ser>
        <c:dLbls>
          <c:showLegendKey val="0"/>
          <c:showVal val="0"/>
          <c:showCatName val="0"/>
          <c:showSerName val="0"/>
          <c:showPercent val="0"/>
          <c:showBubbleSize val="0"/>
        </c:dLbls>
        <c:gapWidth val="150"/>
        <c:axId val="353488968"/>
        <c:axId val="354151696"/>
      </c:barChart>
      <c:catAx>
        <c:axId val="353488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1500000" vert="horz"/>
          <a:lstStyle/>
          <a:p>
            <a:pPr>
              <a:defRPr/>
            </a:pPr>
            <a:endParaRPr lang="sk-SK"/>
          </a:p>
        </c:txPr>
        <c:crossAx val="354151696"/>
        <c:crosses val="autoZero"/>
        <c:auto val="1"/>
        <c:lblAlgn val="ctr"/>
        <c:lblOffset val="100"/>
        <c:tickMarkSkip val="1"/>
        <c:noMultiLvlLbl val="0"/>
      </c:catAx>
      <c:valAx>
        <c:axId val="354151696"/>
        <c:scaling>
          <c:orientation val="minMax"/>
          <c:max val="230000"/>
          <c:min val="110000"/>
        </c:scaling>
        <c:delete val="0"/>
        <c:axPos val="l"/>
        <c:majorGridlines>
          <c:spPr>
            <a:ln w="3175">
              <a:solidFill>
                <a:srgbClr val="000000"/>
              </a:solidFill>
              <a:prstDash val="solid"/>
            </a:ln>
          </c:spPr>
        </c:majorGridlines>
        <c:title>
          <c:tx>
            <c:rich>
              <a:bodyPr rot="-5400000" vert="horz"/>
              <a:lstStyle/>
              <a:p>
                <a:pPr algn="ctr">
                  <a:defRPr/>
                </a:pPr>
                <a:r>
                  <a:rPr lang="sk-SK"/>
                  <a:t>počet UoZ</a:t>
                </a:r>
              </a:p>
            </c:rich>
          </c:tx>
          <c:layout>
            <c:manualLayout>
              <c:xMode val="edge"/>
              <c:yMode val="edge"/>
              <c:x val="2.0534195222596282E-3"/>
              <c:y val="0.39843368444877481"/>
            </c:manualLayout>
          </c:layout>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sk-SK"/>
          </a:p>
        </c:txPr>
        <c:crossAx val="353488968"/>
        <c:crosses val="autoZero"/>
        <c:crossBetween val="between"/>
        <c:majorUnit val="20000"/>
        <c:minorUnit val="1000"/>
      </c:valAx>
      <c:spPr>
        <a:solidFill>
          <a:srgbClr val="FFFFFF"/>
        </a:solidFill>
        <a:ln w="6350">
          <a:noFill/>
          <a:prstDash val="solid"/>
        </a:ln>
      </c:spPr>
    </c:plotArea>
    <c:legend>
      <c:legendPos val="b"/>
      <c:layout>
        <c:manualLayout>
          <c:xMode val="edge"/>
          <c:yMode val="edge"/>
          <c:x val="0.57672005142808236"/>
          <c:y val="6.7270443167013041E-2"/>
          <c:w val="0.40696646551520049"/>
          <c:h val="6.1659097059232899E-2"/>
        </c:manualLayout>
      </c:layout>
      <c:overlay val="0"/>
    </c:legend>
    <c:plotVisOnly val="1"/>
    <c:dispBlanksAs val="gap"/>
    <c:showDLblsOverMax val="0"/>
  </c:chart>
  <c:spPr>
    <a:ln w="3175">
      <a:noFill/>
      <a:prstDash val="solid"/>
    </a:ln>
  </c:spPr>
  <c:txPr>
    <a:bodyPr/>
    <a:lstStyle/>
    <a:p>
      <a:pPr>
        <a:defRPr sz="1100" b="0" i="0" u="none" strike="noStrike" baseline="0">
          <a:solidFill>
            <a:srgbClr val="000000"/>
          </a:solidFill>
          <a:latin typeface="Arial Narrow" panose="020B0606020202030204" pitchFamily="34" charset="0"/>
          <a:ea typeface="Arial"/>
          <a:cs typeface="Times New Roman" pitchFamily="18" charset="0"/>
        </a:defRPr>
      </a:pPr>
      <a:endParaRPr lang="sk-S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8641215279773"/>
          <c:y val="6.2380017587099483E-2"/>
          <c:w val="0.84569692276986552"/>
          <c:h val="0.82348461973226228"/>
        </c:manualLayout>
      </c:layout>
      <c:barChart>
        <c:barDir val="col"/>
        <c:grouping val="clustered"/>
        <c:varyColors val="0"/>
        <c:ser>
          <c:idx val="0"/>
          <c:order val="0"/>
          <c:tx>
            <c:strRef>
              <c:f>'K2.1.3.1 Nezamestnanosť ÚPSVR'!$N$55</c:f>
              <c:strCache>
                <c:ptCount val="1"/>
                <c:pt idx="0">
                  <c:v>priemer 2020</c:v>
                </c:pt>
              </c:strCache>
            </c:strRef>
          </c:tx>
          <c:spPr>
            <a:solidFill>
              <a:schemeClr val="bg1">
                <a:lumMod val="65000"/>
              </a:schemeClr>
            </a:solidFill>
          </c:spPr>
          <c:invertIfNegative val="0"/>
          <c:dLbls>
            <c:spPr>
              <a:noFill/>
              <a:ln w="25400">
                <a:noFill/>
              </a:ln>
            </c:spPr>
            <c:txPr>
              <a:bodyPr/>
              <a:lstStyle/>
              <a:p>
                <a:pPr>
                  <a:defRPr sz="1100" b="1">
                    <a:solidFill>
                      <a:schemeClr val="bg1"/>
                    </a:solidFill>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ÚPSVR'!$M$56:$M$57</c:f>
              <c:strCache>
                <c:ptCount val="2"/>
                <c:pt idx="0">
                  <c:v>UoZ celkom</c:v>
                </c:pt>
                <c:pt idx="1">
                  <c:v>Uoz disponibilní</c:v>
                </c:pt>
              </c:strCache>
            </c:strRef>
          </c:cat>
          <c:val>
            <c:numRef>
              <c:f>'K2.1.3.1 Nezamestnanosť ÚPSVR'!$N$56:$N$57</c:f>
              <c:numCache>
                <c:formatCode>#,##0</c:formatCode>
                <c:ptCount val="2"/>
                <c:pt idx="0">
                  <c:v>209634.08333333299</c:v>
                </c:pt>
                <c:pt idx="1">
                  <c:v>186152.58333333334</c:v>
                </c:pt>
              </c:numCache>
            </c:numRef>
          </c:val>
          <c:extLst>
            <c:ext xmlns:c16="http://schemas.microsoft.com/office/drawing/2014/chart" uri="{C3380CC4-5D6E-409C-BE32-E72D297353CC}">
              <c16:uniqueId val="{00000000-3549-4FC0-A469-D198E3109CA0}"/>
            </c:ext>
          </c:extLst>
        </c:ser>
        <c:ser>
          <c:idx val="1"/>
          <c:order val="1"/>
          <c:tx>
            <c:strRef>
              <c:f>'K2.1.3.1 Nezamestnanosť ÚPSVR'!$O$55</c:f>
              <c:strCache>
                <c:ptCount val="1"/>
                <c:pt idx="0">
                  <c:v>priemer 2021</c:v>
                </c:pt>
              </c:strCache>
            </c:strRef>
          </c:tx>
          <c:spPr>
            <a:solidFill>
              <a:srgbClr val="B7194A"/>
            </a:solidFill>
          </c:spPr>
          <c:invertIfNegative val="0"/>
          <c:dLbls>
            <c:spPr>
              <a:noFill/>
              <a:ln w="25400">
                <a:noFill/>
              </a:ln>
            </c:spPr>
            <c:txPr>
              <a:bodyPr/>
              <a:lstStyle/>
              <a:p>
                <a:pPr>
                  <a:defRPr sz="1100" b="1">
                    <a:solidFill>
                      <a:schemeClr val="bg1"/>
                    </a:solidFill>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ÚPSVR'!$M$56:$M$57</c:f>
              <c:strCache>
                <c:ptCount val="2"/>
                <c:pt idx="0">
                  <c:v>UoZ celkom</c:v>
                </c:pt>
                <c:pt idx="1">
                  <c:v>Uoz disponibilní</c:v>
                </c:pt>
              </c:strCache>
            </c:strRef>
          </c:cat>
          <c:val>
            <c:numRef>
              <c:f>'K2.1.3.1 Nezamestnanosť ÚPSVR'!$O$56:$O$57</c:f>
              <c:numCache>
                <c:formatCode>#,##0</c:formatCode>
                <c:ptCount val="2"/>
                <c:pt idx="0">
                  <c:v>220943.66666666666</c:v>
                </c:pt>
                <c:pt idx="1">
                  <c:v>203575.58333333334</c:v>
                </c:pt>
              </c:numCache>
            </c:numRef>
          </c:val>
          <c:extLst>
            <c:ext xmlns:c16="http://schemas.microsoft.com/office/drawing/2014/chart" uri="{C3380CC4-5D6E-409C-BE32-E72D297353CC}">
              <c16:uniqueId val="{00000001-3549-4FC0-A469-D198E3109CA0}"/>
            </c:ext>
          </c:extLst>
        </c:ser>
        <c:dLbls>
          <c:showLegendKey val="0"/>
          <c:showVal val="0"/>
          <c:showCatName val="0"/>
          <c:showSerName val="0"/>
          <c:showPercent val="0"/>
          <c:showBubbleSize val="0"/>
        </c:dLbls>
        <c:gapWidth val="230"/>
        <c:axId val="354152088"/>
        <c:axId val="354147776"/>
      </c:barChart>
      <c:catAx>
        <c:axId val="354152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a:pPr>
            <a:endParaRPr lang="sk-SK"/>
          </a:p>
        </c:txPr>
        <c:crossAx val="354147776"/>
        <c:crosses val="autoZero"/>
        <c:auto val="1"/>
        <c:lblAlgn val="ctr"/>
        <c:lblOffset val="100"/>
        <c:tickLblSkip val="1"/>
        <c:tickMarkSkip val="1"/>
        <c:noMultiLvlLbl val="0"/>
      </c:catAx>
      <c:valAx>
        <c:axId val="354147776"/>
        <c:scaling>
          <c:orientation val="minMax"/>
          <c:max val="230000"/>
          <c:min val="160000"/>
        </c:scaling>
        <c:delete val="0"/>
        <c:axPos val="l"/>
        <c:majorGridlines>
          <c:spPr>
            <a:ln w="3175">
              <a:solidFill>
                <a:srgbClr val="000000"/>
              </a:solidFill>
              <a:prstDash val="solid"/>
            </a:ln>
          </c:spPr>
        </c:majorGridlines>
        <c:title>
          <c:tx>
            <c:rich>
              <a:bodyPr rot="-5400000" vert="horz"/>
              <a:lstStyle/>
              <a:p>
                <a:pPr algn="ctr">
                  <a:defRPr sz="1100"/>
                </a:pPr>
                <a:r>
                  <a:rPr lang="sk-SK" sz="1100"/>
                  <a:t>Počet UoZ</a:t>
                </a:r>
              </a:p>
            </c:rich>
          </c:tx>
          <c:layout>
            <c:manualLayout>
              <c:xMode val="edge"/>
              <c:yMode val="edge"/>
              <c:x val="2.8777799721326811E-2"/>
              <c:y val="0.33689135097050932"/>
            </c:manualLayout>
          </c:layout>
          <c:overlay val="0"/>
          <c:spPr>
            <a:solidFill>
              <a:srgbClr val="FFFFFF"/>
            </a:solid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a:pPr>
            <a:endParaRPr lang="sk-SK"/>
          </a:p>
        </c:txPr>
        <c:crossAx val="354152088"/>
        <c:crosses val="autoZero"/>
        <c:crossBetween val="between"/>
        <c:majorUnit val="10000"/>
      </c:valAx>
      <c:spPr>
        <a:solidFill>
          <a:srgbClr val="FFFFFF"/>
        </a:solidFill>
        <a:ln w="6350">
          <a:noFill/>
        </a:ln>
      </c:spPr>
    </c:plotArea>
    <c:legend>
      <c:legendPos val="t"/>
      <c:layout>
        <c:manualLayout>
          <c:xMode val="edge"/>
          <c:yMode val="edge"/>
          <c:x val="0.63134767671765013"/>
          <c:y val="7.7072504196502023E-2"/>
          <c:w val="0.34124850778102589"/>
          <c:h val="8.3385874039317853E-2"/>
        </c:manualLayout>
      </c:layout>
      <c:overlay val="1"/>
      <c:spPr>
        <a:noFill/>
        <a:ln w="3175">
          <a:noFill/>
          <a:prstDash val="solid"/>
        </a:ln>
      </c:spPr>
      <c:txPr>
        <a:bodyPr/>
        <a:lstStyle/>
        <a:p>
          <a:pPr>
            <a:defRPr sz="1100"/>
          </a:pPr>
          <a:endParaRPr lang="sk-SK"/>
        </a:p>
      </c:txPr>
    </c:legend>
    <c:plotVisOnly val="1"/>
    <c:dispBlanksAs val="gap"/>
    <c:showDLblsOverMax val="0"/>
  </c:chart>
  <c:spPr>
    <a:ln w="3175">
      <a:noFill/>
      <a:prstDash val="solid"/>
    </a:ln>
  </c:spPr>
  <c:txPr>
    <a:bodyPr/>
    <a:lstStyle/>
    <a:p>
      <a:pPr>
        <a:defRPr sz="1025" b="0" i="0" u="none" strike="noStrike" baseline="0">
          <a:solidFill>
            <a:srgbClr val="000000"/>
          </a:solidFill>
          <a:latin typeface="Arial Narrow" panose="020B0606020202030204" pitchFamily="34" charset="0"/>
          <a:ea typeface="Arial"/>
          <a:cs typeface="Times New Roman" pitchFamily="18" charset="0"/>
        </a:defRPr>
      </a:pPr>
      <a:endParaRPr lang="sk-S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91463940142098"/>
          <c:y val="5.2844394450693923E-2"/>
          <c:w val="0.84541400608506023"/>
          <c:h val="0.80888318147535843"/>
        </c:manualLayout>
      </c:layout>
      <c:barChart>
        <c:barDir val="col"/>
        <c:grouping val="clustered"/>
        <c:varyColors val="0"/>
        <c:ser>
          <c:idx val="1"/>
          <c:order val="0"/>
          <c:tx>
            <c:strRef>
              <c:f>'K2.1.3.1 Nezamestnanosť ÚPSVR'!$O$90</c:f>
              <c:strCache>
                <c:ptCount val="1"/>
                <c:pt idx="0">
                  <c:v> priemer 2020</c:v>
                </c:pt>
              </c:strCache>
            </c:strRef>
          </c:tx>
          <c:spPr>
            <a:solidFill>
              <a:schemeClr val="bg1">
                <a:lumMod val="65000"/>
              </a:schemeClr>
            </a:solidFill>
          </c:spPr>
          <c:invertIfNegative val="0"/>
          <c:dLbls>
            <c:spPr>
              <a:noFill/>
            </c:spPr>
            <c:txPr>
              <a:bodyPr wrap="square" lIns="38100" tIns="19050" rIns="38100" bIns="19050" anchor="ctr">
                <a:spAutoFit/>
              </a:bodyPr>
              <a:lstStyle/>
              <a:p>
                <a:pPr>
                  <a:defRPr b="1">
                    <a:solidFill>
                      <a:schemeClr val="bg1"/>
                    </a:solidFill>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ÚPSVR'!$N$91:$N$92</c:f>
              <c:strCache>
                <c:ptCount val="2"/>
                <c:pt idx="0">
                  <c:v>Priemerná MEN</c:v>
                </c:pt>
                <c:pt idx="1">
                  <c:v>Priemerná miera nezamestnanosti                                            z celkového počtu UoZ</c:v>
                </c:pt>
              </c:strCache>
            </c:strRef>
          </c:cat>
          <c:val>
            <c:numRef>
              <c:f>'K2.1.3.1 Nezamestnanosť ÚPSVR'!$O$91:$O$92</c:f>
              <c:numCache>
                <c:formatCode>0.00</c:formatCode>
                <c:ptCount val="2"/>
                <c:pt idx="0">
                  <c:v>6.78</c:v>
                </c:pt>
                <c:pt idx="1">
                  <c:v>7.63</c:v>
                </c:pt>
              </c:numCache>
            </c:numRef>
          </c:val>
          <c:extLst>
            <c:ext xmlns:c16="http://schemas.microsoft.com/office/drawing/2014/chart" uri="{C3380CC4-5D6E-409C-BE32-E72D297353CC}">
              <c16:uniqueId val="{00000000-0E4E-4654-833E-A81AF57B0FA7}"/>
            </c:ext>
          </c:extLst>
        </c:ser>
        <c:ser>
          <c:idx val="2"/>
          <c:order val="1"/>
          <c:tx>
            <c:strRef>
              <c:f>'K2.1.3.1 Nezamestnanosť ÚPSVR'!$P$90</c:f>
              <c:strCache>
                <c:ptCount val="1"/>
                <c:pt idx="0">
                  <c:v>priemer 2021</c:v>
                </c:pt>
              </c:strCache>
            </c:strRef>
          </c:tx>
          <c:spPr>
            <a:solidFill>
              <a:srgbClr val="B7194A"/>
            </a:solidFill>
          </c:spPr>
          <c:invertIfNegative val="0"/>
          <c:dLbls>
            <c:spPr>
              <a:noFill/>
            </c:spPr>
            <c:txPr>
              <a:bodyPr wrap="square" lIns="38100" tIns="19050" rIns="38100" bIns="19050" anchor="ctr">
                <a:spAutoFit/>
              </a:bodyPr>
              <a:lstStyle/>
              <a:p>
                <a:pPr>
                  <a:defRPr b="1">
                    <a:solidFill>
                      <a:schemeClr val="bg1"/>
                    </a:solidFill>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ÚPSVR'!$N$91:$N$92</c:f>
              <c:strCache>
                <c:ptCount val="2"/>
                <c:pt idx="0">
                  <c:v>Priemerná MEN</c:v>
                </c:pt>
                <c:pt idx="1">
                  <c:v>Priemerná miera nezamestnanosti                                            z celkového počtu UoZ</c:v>
                </c:pt>
              </c:strCache>
            </c:strRef>
          </c:cat>
          <c:val>
            <c:numRef>
              <c:f>'K2.1.3.1 Nezamestnanosť ÚPSVR'!$P$91:$P$92</c:f>
              <c:numCache>
                <c:formatCode>0.00</c:formatCode>
                <c:ptCount val="2"/>
                <c:pt idx="0">
                  <c:v>7.48</c:v>
                </c:pt>
                <c:pt idx="1">
                  <c:v>8.11</c:v>
                </c:pt>
              </c:numCache>
            </c:numRef>
          </c:val>
          <c:extLst>
            <c:ext xmlns:c16="http://schemas.microsoft.com/office/drawing/2014/chart" uri="{C3380CC4-5D6E-409C-BE32-E72D297353CC}">
              <c16:uniqueId val="{00000001-0E4E-4654-833E-A81AF57B0FA7}"/>
            </c:ext>
          </c:extLst>
        </c:ser>
        <c:dLbls>
          <c:showLegendKey val="0"/>
          <c:showVal val="0"/>
          <c:showCatName val="0"/>
          <c:showSerName val="0"/>
          <c:showPercent val="0"/>
          <c:showBubbleSize val="0"/>
        </c:dLbls>
        <c:gapWidth val="150"/>
        <c:axId val="354150520"/>
        <c:axId val="354146992"/>
      </c:barChart>
      <c:catAx>
        <c:axId val="354150520"/>
        <c:scaling>
          <c:orientation val="minMax"/>
        </c:scaling>
        <c:delete val="0"/>
        <c:axPos val="b"/>
        <c:numFmt formatCode="General" sourceLinked="1"/>
        <c:majorTickMark val="out"/>
        <c:minorTickMark val="none"/>
        <c:tickLblPos val="nextTo"/>
        <c:txPr>
          <a:bodyPr rot="0" vert="horz"/>
          <a:lstStyle/>
          <a:p>
            <a:pPr>
              <a:defRPr/>
            </a:pPr>
            <a:endParaRPr lang="sk-SK"/>
          </a:p>
        </c:txPr>
        <c:crossAx val="354146992"/>
        <c:crosses val="autoZero"/>
        <c:auto val="1"/>
        <c:lblAlgn val="ctr"/>
        <c:lblOffset val="100"/>
        <c:noMultiLvlLbl val="0"/>
      </c:catAx>
      <c:valAx>
        <c:axId val="354146992"/>
        <c:scaling>
          <c:orientation val="minMax"/>
          <c:max val="10"/>
          <c:min val="0"/>
        </c:scaling>
        <c:delete val="0"/>
        <c:axPos val="l"/>
        <c:majorGridlines/>
        <c:title>
          <c:tx>
            <c:rich>
              <a:bodyPr rot="-5400000" vert="horz"/>
              <a:lstStyle/>
              <a:p>
                <a:pPr algn="ctr">
                  <a:defRPr/>
                </a:pPr>
                <a:r>
                  <a:rPr lang="sk-SK"/>
                  <a:t>Miera nezamestnanosti v %</a:t>
                </a:r>
              </a:p>
            </c:rich>
          </c:tx>
          <c:layout>
            <c:manualLayout>
              <c:xMode val="edge"/>
              <c:yMode val="edge"/>
              <c:x val="2.8154412793224452E-2"/>
              <c:y val="0.24414973532747772"/>
            </c:manualLayout>
          </c:layout>
          <c:overlay val="0"/>
          <c:spPr>
            <a:solidFill>
              <a:schemeClr val="bg1"/>
            </a:solidFill>
          </c:spPr>
        </c:title>
        <c:numFmt formatCode="0.0" sourceLinked="0"/>
        <c:majorTickMark val="out"/>
        <c:minorTickMark val="none"/>
        <c:tickLblPos val="nextTo"/>
        <c:txPr>
          <a:bodyPr rot="0" vert="horz"/>
          <a:lstStyle/>
          <a:p>
            <a:pPr>
              <a:defRPr/>
            </a:pPr>
            <a:endParaRPr lang="sk-SK"/>
          </a:p>
        </c:txPr>
        <c:crossAx val="354150520"/>
        <c:crosses val="autoZero"/>
        <c:crossBetween val="between"/>
        <c:majorUnit val="2"/>
      </c:valAx>
    </c:plotArea>
    <c:legend>
      <c:legendPos val="t"/>
      <c:layout>
        <c:manualLayout>
          <c:xMode val="edge"/>
          <c:yMode val="edge"/>
          <c:x val="0.12808547214010441"/>
          <c:y val="5.7938665561541723E-2"/>
          <c:w val="0.35178894290249724"/>
          <c:h val="8.9263259599493244E-2"/>
        </c:manualLayout>
      </c:layout>
      <c:overlay val="1"/>
      <c:spPr>
        <a:noFill/>
      </c:spPr>
    </c:legend>
    <c:plotVisOnly val="1"/>
    <c:dispBlanksAs val="gap"/>
    <c:showDLblsOverMax val="0"/>
  </c:chart>
  <c:spPr>
    <a:ln>
      <a:noFill/>
    </a:ln>
  </c:spPr>
  <c:txPr>
    <a:bodyPr/>
    <a:lstStyle/>
    <a:p>
      <a:pPr>
        <a:defRPr sz="1000" b="0" i="0" u="none" strike="noStrike" baseline="0">
          <a:solidFill>
            <a:srgbClr val="000000"/>
          </a:solidFill>
          <a:latin typeface="Arial Narrow" panose="020B0606020202030204" pitchFamily="34" charset="0"/>
          <a:ea typeface="Calibri"/>
          <a:cs typeface="Times New Roman" pitchFamily="18" charset="0"/>
        </a:defRPr>
      </a:pPr>
      <a:endParaRPr lang="sk-S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stacked"/>
        <c:varyColors val="0"/>
        <c:ser>
          <c:idx val="4"/>
          <c:order val="0"/>
          <c:tx>
            <c:strRef>
              <c:f>'K2.1.3.1 Nezamestnanosť ÚPSVR'!$O$108</c:f>
              <c:strCache>
                <c:ptCount val="1"/>
                <c:pt idx="0">
                  <c:v>st. 10 a 11</c:v>
                </c:pt>
              </c:strCache>
            </c:strRef>
          </c:tx>
          <c:spPr>
            <a:solidFill>
              <a:srgbClr val="E85E86"/>
            </a:solidFill>
          </c:spPr>
          <c:invertIfNegative val="0"/>
          <c:cat>
            <c:strRef>
              <c:f>'K2.1.3.1 Nezamestnanosť ÚPSVR'!$N$109:$N$117</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ÚPSVR'!$O$109:$O$117</c:f>
              <c:numCache>
                <c:formatCode>#,##0.00</c:formatCode>
                <c:ptCount val="9"/>
                <c:pt idx="0" formatCode="0.00">
                  <c:v>11.247793340195908</c:v>
                </c:pt>
                <c:pt idx="1">
                  <c:v>19.286443300666146</c:v>
                </c:pt>
                <c:pt idx="2">
                  <c:v>11.647090790708166</c:v>
                </c:pt>
                <c:pt idx="3">
                  <c:v>19.89097243570038</c:v>
                </c:pt>
                <c:pt idx="4">
                  <c:v>13.944786990430083</c:v>
                </c:pt>
                <c:pt idx="5">
                  <c:v>37.828430566184373</c:v>
                </c:pt>
                <c:pt idx="6">
                  <c:v>41.791821927032011</c:v>
                </c:pt>
                <c:pt idx="7">
                  <c:v>39.603092958319671</c:v>
                </c:pt>
                <c:pt idx="8">
                  <c:v>29.579259268199589</c:v>
                </c:pt>
              </c:numCache>
            </c:numRef>
          </c:val>
          <c:extLst>
            <c:ext xmlns:c16="http://schemas.microsoft.com/office/drawing/2014/chart" uri="{C3380CC4-5D6E-409C-BE32-E72D297353CC}">
              <c16:uniqueId val="{00000000-2772-44A2-A3B4-392859DB7E5C}"/>
            </c:ext>
          </c:extLst>
        </c:ser>
        <c:ser>
          <c:idx val="3"/>
          <c:order val="1"/>
          <c:tx>
            <c:strRef>
              <c:f>'K2.1.3.1 Nezamestnanosť ÚPSVR'!$P$108</c:f>
              <c:strCache>
                <c:ptCount val="1"/>
                <c:pt idx="0">
                  <c:v>st. 12 a 13</c:v>
                </c:pt>
              </c:strCache>
            </c:strRef>
          </c:tx>
          <c:spPr>
            <a:solidFill>
              <a:schemeClr val="bg1">
                <a:lumMod val="65000"/>
              </a:schemeClr>
            </a:solidFill>
          </c:spPr>
          <c:invertIfNegative val="0"/>
          <c:cat>
            <c:strRef>
              <c:f>'K2.1.3.1 Nezamestnanosť ÚPSVR'!$N$109:$N$117</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ÚPSVR'!$P$109:$P$117</c:f>
              <c:numCache>
                <c:formatCode>#,##0.00</c:formatCode>
                <c:ptCount val="9"/>
                <c:pt idx="0">
                  <c:v>18.496816354667871</c:v>
                </c:pt>
                <c:pt idx="1">
                  <c:v>30.230133558674726</c:v>
                </c:pt>
                <c:pt idx="2">
                  <c:v>32.973089365454513</c:v>
                </c:pt>
                <c:pt idx="3">
                  <c:v>31.331079003996312</c:v>
                </c:pt>
                <c:pt idx="4">
                  <c:v>33.98790060642132</c:v>
                </c:pt>
                <c:pt idx="5">
                  <c:v>26.88618857236856</c:v>
                </c:pt>
                <c:pt idx="6">
                  <c:v>25.286761725302366</c:v>
                </c:pt>
                <c:pt idx="7">
                  <c:v>25.031182054209669</c:v>
                </c:pt>
                <c:pt idx="8">
                  <c:v>27.304584426497858</c:v>
                </c:pt>
              </c:numCache>
            </c:numRef>
          </c:val>
          <c:extLst>
            <c:ext xmlns:c16="http://schemas.microsoft.com/office/drawing/2014/chart" uri="{C3380CC4-5D6E-409C-BE32-E72D297353CC}">
              <c16:uniqueId val="{00000001-2772-44A2-A3B4-392859DB7E5C}"/>
            </c:ext>
          </c:extLst>
        </c:ser>
        <c:ser>
          <c:idx val="2"/>
          <c:order val="2"/>
          <c:tx>
            <c:strRef>
              <c:f>'K2.1.3.1 Nezamestnanosť ÚPSVR'!$Q$108</c:f>
              <c:strCache>
                <c:ptCount val="1"/>
                <c:pt idx="0">
                  <c:v>st. 15</c:v>
                </c:pt>
              </c:strCache>
            </c:strRef>
          </c:tx>
          <c:spPr>
            <a:solidFill>
              <a:srgbClr val="FAACBF"/>
            </a:solidFill>
          </c:spPr>
          <c:invertIfNegative val="0"/>
          <c:cat>
            <c:strRef>
              <c:f>'K2.1.3.1 Nezamestnanosť ÚPSVR'!$N$109:$N$117</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ÚPSVR'!$Q$109:$Q$117</c:f>
              <c:numCache>
                <c:formatCode>#,##0.00</c:formatCode>
                <c:ptCount val="9"/>
                <c:pt idx="0">
                  <c:v>7.6286383686321262</c:v>
                </c:pt>
                <c:pt idx="1">
                  <c:v>4.9445243138244752</c:v>
                </c:pt>
                <c:pt idx="2">
                  <c:v>4.2814004398804428</c:v>
                </c:pt>
                <c:pt idx="3">
                  <c:v>4.8947638077671893</c:v>
                </c:pt>
                <c:pt idx="4">
                  <c:v>4.4714045675755125</c:v>
                </c:pt>
                <c:pt idx="5">
                  <c:v>3.3121392657650248</c:v>
                </c:pt>
                <c:pt idx="6">
                  <c:v>2.5256062998536302</c:v>
                </c:pt>
                <c:pt idx="7">
                  <c:v>3.6287997829502934</c:v>
                </c:pt>
                <c:pt idx="8">
                  <c:v>3.9997752066514694</c:v>
                </c:pt>
              </c:numCache>
            </c:numRef>
          </c:val>
          <c:extLst>
            <c:ext xmlns:c16="http://schemas.microsoft.com/office/drawing/2014/chart" uri="{C3380CC4-5D6E-409C-BE32-E72D297353CC}">
              <c16:uniqueId val="{00000002-2772-44A2-A3B4-392859DB7E5C}"/>
            </c:ext>
          </c:extLst>
        </c:ser>
        <c:ser>
          <c:idx val="1"/>
          <c:order val="3"/>
          <c:tx>
            <c:strRef>
              <c:f>'K2.1.3.1 Nezamestnanosť ÚPSVR'!$R$108</c:f>
              <c:strCache>
                <c:ptCount val="1"/>
                <c:pt idx="0">
                  <c:v>st. 14 a 16</c:v>
                </c:pt>
              </c:strCache>
            </c:strRef>
          </c:tx>
          <c:spPr>
            <a:solidFill>
              <a:schemeClr val="bg1">
                <a:lumMod val="85000"/>
              </a:schemeClr>
            </a:solidFill>
          </c:spPr>
          <c:invertIfNegative val="0"/>
          <c:cat>
            <c:strRef>
              <c:f>'K2.1.3.1 Nezamestnanosť ÚPSVR'!$N$109:$N$117</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ÚPSVR'!$R$109:$R$117</c:f>
              <c:numCache>
                <c:formatCode>#,##0.00</c:formatCode>
                <c:ptCount val="9"/>
                <c:pt idx="0">
                  <c:v>31.311047039698913</c:v>
                </c:pt>
                <c:pt idx="1">
                  <c:v>31.739664841255035</c:v>
                </c:pt>
                <c:pt idx="2">
                  <c:v>35.451390134988955</c:v>
                </c:pt>
                <c:pt idx="3">
                  <c:v>30.345322266625676</c:v>
                </c:pt>
                <c:pt idx="4">
                  <c:v>33.505594245711322</c:v>
                </c:pt>
                <c:pt idx="5">
                  <c:v>23.932608110008893</c:v>
                </c:pt>
                <c:pt idx="6">
                  <c:v>21.742330830510802</c:v>
                </c:pt>
                <c:pt idx="7">
                  <c:v>22.519660709104407</c:v>
                </c:pt>
                <c:pt idx="8">
                  <c:v>26.729211518471526</c:v>
                </c:pt>
              </c:numCache>
            </c:numRef>
          </c:val>
          <c:extLst>
            <c:ext xmlns:c16="http://schemas.microsoft.com/office/drawing/2014/chart" uri="{C3380CC4-5D6E-409C-BE32-E72D297353CC}">
              <c16:uniqueId val="{00000003-2772-44A2-A3B4-392859DB7E5C}"/>
            </c:ext>
          </c:extLst>
        </c:ser>
        <c:ser>
          <c:idx val="0"/>
          <c:order val="4"/>
          <c:tx>
            <c:strRef>
              <c:f>'K2.1.3.1 Nezamestnanosť ÚPSVR'!$S$108</c:f>
              <c:strCache>
                <c:ptCount val="1"/>
                <c:pt idx="0">
                  <c:v>st. 17, 18 a 19</c:v>
                </c:pt>
              </c:strCache>
            </c:strRef>
          </c:tx>
          <c:spPr>
            <a:solidFill>
              <a:srgbClr val="B7194A"/>
            </a:solidFill>
          </c:spPr>
          <c:invertIfNegative val="0"/>
          <c:cat>
            <c:strRef>
              <c:f>'K2.1.3.1 Nezamestnanosť ÚPSVR'!$N$109:$N$117</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ÚPSVR'!$S$109:$S$117</c:f>
              <c:numCache>
                <c:formatCode>#,##0.00</c:formatCode>
                <c:ptCount val="9"/>
                <c:pt idx="0">
                  <c:v>31.236055540288135</c:v>
                </c:pt>
                <c:pt idx="1">
                  <c:v>13.734484915661593</c:v>
                </c:pt>
                <c:pt idx="2">
                  <c:v>15.61934448585769</c:v>
                </c:pt>
                <c:pt idx="3">
                  <c:v>13.496464801721487</c:v>
                </c:pt>
                <c:pt idx="4">
                  <c:v>13.954948448744517</c:v>
                </c:pt>
                <c:pt idx="5">
                  <c:v>7.9800790069065481</c:v>
                </c:pt>
                <c:pt idx="6">
                  <c:v>8.6283774959676141</c:v>
                </c:pt>
                <c:pt idx="7">
                  <c:v>9.1955972069923178</c:v>
                </c:pt>
                <c:pt idx="8">
                  <c:v>12.33685509579365</c:v>
                </c:pt>
              </c:numCache>
            </c:numRef>
          </c:val>
          <c:extLst>
            <c:ext xmlns:c16="http://schemas.microsoft.com/office/drawing/2014/chart" uri="{C3380CC4-5D6E-409C-BE32-E72D297353CC}">
              <c16:uniqueId val="{00000004-2772-44A2-A3B4-392859DB7E5C}"/>
            </c:ext>
          </c:extLst>
        </c:ser>
        <c:dLbls>
          <c:showLegendKey val="0"/>
          <c:showVal val="0"/>
          <c:showCatName val="0"/>
          <c:showSerName val="0"/>
          <c:showPercent val="0"/>
          <c:showBubbleSize val="0"/>
        </c:dLbls>
        <c:gapWidth val="60"/>
        <c:gapDepth val="100"/>
        <c:shape val="box"/>
        <c:axId val="354147384"/>
        <c:axId val="354152480"/>
        <c:axId val="0"/>
      </c:bar3DChart>
      <c:catAx>
        <c:axId val="354147384"/>
        <c:scaling>
          <c:orientation val="minMax"/>
        </c:scaling>
        <c:delete val="0"/>
        <c:axPos val="b"/>
        <c:numFmt formatCode="General" sourceLinked="1"/>
        <c:majorTickMark val="out"/>
        <c:minorTickMark val="none"/>
        <c:tickLblPos val="nextTo"/>
        <c:crossAx val="354152480"/>
        <c:crosses val="autoZero"/>
        <c:auto val="1"/>
        <c:lblAlgn val="ctr"/>
        <c:lblOffset val="100"/>
        <c:noMultiLvlLbl val="0"/>
      </c:catAx>
      <c:valAx>
        <c:axId val="354152480"/>
        <c:scaling>
          <c:orientation val="minMax"/>
        </c:scaling>
        <c:delete val="0"/>
        <c:axPos val="l"/>
        <c:majorGridlines/>
        <c:numFmt formatCode="0\%" sourceLinked="0"/>
        <c:majorTickMark val="out"/>
        <c:minorTickMark val="none"/>
        <c:tickLblPos val="nextTo"/>
        <c:crossAx val="354147384"/>
        <c:crosses val="autoZero"/>
        <c:crossBetween val="between"/>
      </c:valAx>
      <c:spPr>
        <a:noFill/>
        <a:ln w="25400">
          <a:noFill/>
        </a:ln>
      </c:spPr>
    </c:plotArea>
    <c:legend>
      <c:legendPos val="b"/>
      <c:layout/>
      <c:overlay val="0"/>
    </c:legend>
    <c:plotVisOnly val="1"/>
    <c:dispBlanksAs val="gap"/>
    <c:showDLblsOverMax val="0"/>
  </c:chart>
  <c:spPr>
    <a:ln>
      <a:noFill/>
    </a:ln>
  </c:spPr>
  <c:txPr>
    <a:bodyPr/>
    <a:lstStyle/>
    <a:p>
      <a:pPr>
        <a:defRPr sz="1100" baseline="0">
          <a:latin typeface="Arial Narrow" panose="020B0606020202030204" pitchFamily="34" charset="0"/>
        </a:defRPr>
      </a:pPr>
      <a:endParaRPr lang="sk-S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9462713534582"/>
          <c:y val="5.1867839677685428E-2"/>
          <c:w val="0.85509359380391581"/>
          <c:h val="0.75660988510763161"/>
        </c:manualLayout>
      </c:layout>
      <c:barChart>
        <c:barDir val="col"/>
        <c:grouping val="clustered"/>
        <c:varyColors val="0"/>
        <c:ser>
          <c:idx val="0"/>
          <c:order val="0"/>
          <c:tx>
            <c:strRef>
              <c:f>'K2.1.3.1 Nezamestnanosť ÚPSVR'!$N$3</c:f>
              <c:strCache>
                <c:ptCount val="1"/>
                <c:pt idx="0">
                  <c:v>UoZ celkom 2020</c:v>
                </c:pt>
              </c:strCache>
            </c:strRef>
          </c:tx>
          <c:spPr>
            <a:solidFill>
              <a:srgbClr val="E85E89"/>
            </a:solidFill>
            <a:ln w="12700">
              <a:noFill/>
              <a:prstDash val="solid"/>
            </a:ln>
          </c:spPr>
          <c:invertIfNegative val="0"/>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ÚPSVR'!$N$4:$N$15</c:f>
              <c:numCache>
                <c:formatCode>#,##0</c:formatCode>
                <c:ptCount val="12"/>
                <c:pt idx="0">
                  <c:v>168757</c:v>
                </c:pt>
                <c:pt idx="1">
                  <c:v>168865</c:v>
                </c:pt>
                <c:pt idx="2">
                  <c:v>170867</c:v>
                </c:pt>
                <c:pt idx="3">
                  <c:v>204480</c:v>
                </c:pt>
                <c:pt idx="4">
                  <c:v>219159</c:v>
                </c:pt>
                <c:pt idx="5">
                  <c:v>225508</c:v>
                </c:pt>
                <c:pt idx="6">
                  <c:v>231504</c:v>
                </c:pt>
                <c:pt idx="7">
                  <c:v>229517</c:v>
                </c:pt>
                <c:pt idx="8">
                  <c:v>224393</c:v>
                </c:pt>
                <c:pt idx="9">
                  <c:v>222242</c:v>
                </c:pt>
                <c:pt idx="10">
                  <c:v>222976</c:v>
                </c:pt>
                <c:pt idx="11">
                  <c:v>227341</c:v>
                </c:pt>
              </c:numCache>
            </c:numRef>
          </c:val>
          <c:extLst>
            <c:ext xmlns:c16="http://schemas.microsoft.com/office/drawing/2014/chart" uri="{C3380CC4-5D6E-409C-BE32-E72D297353CC}">
              <c16:uniqueId val="{00000000-83A4-4F08-BFAE-D50127A49A4E}"/>
            </c:ext>
          </c:extLst>
        </c:ser>
        <c:ser>
          <c:idx val="1"/>
          <c:order val="1"/>
          <c:tx>
            <c:strRef>
              <c:f>'K2.1.3.1 Nezamestnanosť ÚPSVR'!$O$3</c:f>
              <c:strCache>
                <c:ptCount val="1"/>
                <c:pt idx="0">
                  <c:v>UoZ celkom 2021</c:v>
                </c:pt>
              </c:strCache>
            </c:strRef>
          </c:tx>
          <c:spPr>
            <a:solidFill>
              <a:srgbClr val="B7194A"/>
            </a:solidFill>
            <a:ln w="12700">
              <a:noFill/>
              <a:prstDash val="solid"/>
            </a:ln>
          </c:spPr>
          <c:invertIfNegative val="0"/>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ÚPSVR'!$O$4:$O$15</c:f>
              <c:numCache>
                <c:formatCode>#,##0</c:formatCode>
                <c:ptCount val="12"/>
                <c:pt idx="0">
                  <c:v>232839</c:v>
                </c:pt>
                <c:pt idx="1">
                  <c:v>234288</c:v>
                </c:pt>
                <c:pt idx="2">
                  <c:v>234942</c:v>
                </c:pt>
                <c:pt idx="3">
                  <c:v>234472</c:v>
                </c:pt>
                <c:pt idx="4">
                  <c:v>232229</c:v>
                </c:pt>
                <c:pt idx="5">
                  <c:v>229394</c:v>
                </c:pt>
                <c:pt idx="6">
                  <c:v>224386</c:v>
                </c:pt>
                <c:pt idx="7">
                  <c:v>217147</c:v>
                </c:pt>
                <c:pt idx="8">
                  <c:v>210456</c:v>
                </c:pt>
                <c:pt idx="9">
                  <c:v>202619</c:v>
                </c:pt>
                <c:pt idx="10">
                  <c:v>198327</c:v>
                </c:pt>
                <c:pt idx="11">
                  <c:v>200225</c:v>
                </c:pt>
              </c:numCache>
            </c:numRef>
          </c:val>
          <c:extLst>
            <c:ext xmlns:c16="http://schemas.microsoft.com/office/drawing/2014/chart" uri="{C3380CC4-5D6E-409C-BE32-E72D297353CC}">
              <c16:uniqueId val="{00000001-83A4-4F08-BFAE-D50127A49A4E}"/>
            </c:ext>
          </c:extLst>
        </c:ser>
        <c:dLbls>
          <c:showLegendKey val="0"/>
          <c:showVal val="0"/>
          <c:showCatName val="0"/>
          <c:showSerName val="0"/>
          <c:showPercent val="0"/>
          <c:showBubbleSize val="0"/>
        </c:dLbls>
        <c:gapWidth val="150"/>
        <c:axId val="354152872"/>
        <c:axId val="354149344"/>
      </c:barChart>
      <c:catAx>
        <c:axId val="354152872"/>
        <c:scaling>
          <c:orientation val="minMax"/>
        </c:scaling>
        <c:delete val="0"/>
        <c:axPos val="b"/>
        <c:numFmt formatCode="General" sourceLinked="1"/>
        <c:majorTickMark val="out"/>
        <c:minorTickMark val="none"/>
        <c:tickLblPos val="nextTo"/>
        <c:spPr>
          <a:ln w="3175">
            <a:solidFill>
              <a:schemeClr val="bg1">
                <a:lumMod val="75000"/>
              </a:schemeClr>
            </a:solidFill>
            <a:prstDash val="solid"/>
          </a:ln>
        </c:spPr>
        <c:txPr>
          <a:bodyPr rot="-2100000" vert="horz"/>
          <a:lstStyle/>
          <a:p>
            <a:pPr>
              <a:defRPr/>
            </a:pPr>
            <a:endParaRPr lang="sk-SK"/>
          </a:p>
        </c:txPr>
        <c:crossAx val="354149344"/>
        <c:crosses val="autoZero"/>
        <c:auto val="1"/>
        <c:lblAlgn val="ctr"/>
        <c:lblOffset val="100"/>
        <c:tickMarkSkip val="1"/>
        <c:noMultiLvlLbl val="0"/>
      </c:catAx>
      <c:valAx>
        <c:axId val="354149344"/>
        <c:scaling>
          <c:orientation val="minMax"/>
          <c:max val="240000"/>
          <c:min val="140000"/>
        </c:scaling>
        <c:delete val="0"/>
        <c:axPos val="l"/>
        <c:majorGridlines>
          <c:spPr>
            <a:ln w="3175">
              <a:solidFill>
                <a:schemeClr val="bg1">
                  <a:lumMod val="85000"/>
                  <a:alpha val="64000"/>
                </a:schemeClr>
              </a:solidFill>
              <a:prstDash val="solid"/>
            </a:ln>
          </c:spPr>
        </c:majorGridlines>
        <c:title>
          <c:tx>
            <c:rich>
              <a:bodyPr rot="-5400000" vert="horz"/>
              <a:lstStyle/>
              <a:p>
                <a:pPr algn="ctr">
                  <a:defRPr/>
                </a:pPr>
                <a:r>
                  <a:rPr lang="sk-SK"/>
                  <a:t>počet UoZ</a:t>
                </a:r>
              </a:p>
            </c:rich>
          </c:tx>
          <c:layout>
            <c:manualLayout>
              <c:xMode val="edge"/>
              <c:yMode val="edge"/>
              <c:x val="2.1097804735950836E-2"/>
              <c:y val="0.35444357080783195"/>
            </c:manualLayout>
          </c:layout>
          <c:overlay val="0"/>
          <c:spPr>
            <a:solidFill>
              <a:srgbClr val="FFFFFF"/>
            </a:solidFill>
            <a:ln w="25400">
              <a:noFill/>
            </a:ln>
          </c:spPr>
        </c:title>
        <c:numFmt formatCode="#,##0" sourceLinked="0"/>
        <c:majorTickMark val="none"/>
        <c:minorTickMark val="none"/>
        <c:tickLblPos val="nextTo"/>
        <c:spPr>
          <a:ln w="3175">
            <a:solidFill>
              <a:schemeClr val="bg1">
                <a:lumMod val="85000"/>
              </a:schemeClr>
            </a:solidFill>
            <a:prstDash val="solid"/>
          </a:ln>
        </c:spPr>
        <c:txPr>
          <a:bodyPr rot="0" vert="horz"/>
          <a:lstStyle/>
          <a:p>
            <a:pPr>
              <a:defRPr/>
            </a:pPr>
            <a:endParaRPr lang="sk-SK"/>
          </a:p>
        </c:txPr>
        <c:crossAx val="354152872"/>
        <c:crosses val="autoZero"/>
        <c:crossBetween val="between"/>
        <c:majorUnit val="20000"/>
        <c:minorUnit val="1000"/>
      </c:valAx>
      <c:spPr>
        <a:solidFill>
          <a:srgbClr val="FFFFFF"/>
        </a:solidFill>
        <a:ln w="6350">
          <a:solidFill>
            <a:schemeClr val="bg1">
              <a:lumMod val="85000"/>
            </a:schemeClr>
          </a:solidFill>
          <a:prstDash val="solid"/>
        </a:ln>
      </c:spPr>
    </c:plotArea>
    <c:legend>
      <c:legendPos val="t"/>
      <c:layout>
        <c:manualLayout>
          <c:xMode val="edge"/>
          <c:yMode val="edge"/>
          <c:x val="0.58677895092359"/>
          <c:y val="5.398141278249062E-2"/>
          <c:w val="0.38244392076118167"/>
          <c:h val="8.7354136088293247E-2"/>
        </c:manualLayout>
      </c:layout>
      <c:overlay val="1"/>
    </c:legend>
    <c:plotVisOnly val="1"/>
    <c:dispBlanksAs val="gap"/>
    <c:showDLblsOverMax val="0"/>
  </c:chart>
  <c:spPr>
    <a:ln w="3175">
      <a:noFill/>
      <a:prstDash val="solid"/>
    </a:ln>
  </c:spPr>
  <c:txPr>
    <a:bodyPr/>
    <a:lstStyle/>
    <a:p>
      <a:pPr>
        <a:defRPr sz="1000" b="0" i="0" u="none" strike="noStrike" baseline="0">
          <a:solidFill>
            <a:srgbClr val="000000"/>
          </a:solidFill>
          <a:latin typeface="Arial Narrow" panose="020B0606020202030204" pitchFamily="34" charset="0"/>
          <a:ea typeface="Arial"/>
          <a:cs typeface="Times New Roman" pitchFamily="18" charset="0"/>
        </a:defRPr>
      </a:pPr>
      <a:endParaRPr lang="sk-S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lineChart>
        <c:grouping val="standard"/>
        <c:varyColors val="0"/>
        <c:ser>
          <c:idx val="0"/>
          <c:order val="0"/>
          <c:tx>
            <c:strRef>
              <c:f>'K2.1.3.1 Nezamestnanosť ÚPSVR'!$Q$3</c:f>
              <c:strCache>
                <c:ptCount val="1"/>
                <c:pt idx="0">
                  <c:v>UoZ muži 2020</c:v>
                </c:pt>
              </c:strCache>
            </c:strRef>
          </c:tx>
          <c:spPr>
            <a:ln>
              <a:solidFill>
                <a:srgbClr val="E85E89"/>
              </a:solidFill>
              <a:prstDash val="sysDash"/>
            </a:ln>
          </c:spPr>
          <c:marker>
            <c:symbol val="none"/>
          </c:marker>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ÚPSVR'!$Q$4:$Q$15</c:f>
              <c:numCache>
                <c:formatCode>#,##0</c:formatCode>
                <c:ptCount val="12"/>
                <c:pt idx="0">
                  <c:v>76712</c:v>
                </c:pt>
                <c:pt idx="1">
                  <c:v>77560</c:v>
                </c:pt>
                <c:pt idx="2">
                  <c:v>78815</c:v>
                </c:pt>
                <c:pt idx="3">
                  <c:v>96315</c:v>
                </c:pt>
                <c:pt idx="4">
                  <c:v>104164</c:v>
                </c:pt>
                <c:pt idx="5">
                  <c:v>106858</c:v>
                </c:pt>
                <c:pt idx="6">
                  <c:v>108902</c:v>
                </c:pt>
                <c:pt idx="7">
                  <c:v>107650</c:v>
                </c:pt>
                <c:pt idx="8">
                  <c:v>106417</c:v>
                </c:pt>
                <c:pt idx="9">
                  <c:v>104705</c:v>
                </c:pt>
                <c:pt idx="10">
                  <c:v>105139</c:v>
                </c:pt>
                <c:pt idx="11">
                  <c:v>108559</c:v>
                </c:pt>
              </c:numCache>
            </c:numRef>
          </c:val>
          <c:smooth val="0"/>
          <c:extLst>
            <c:ext xmlns:c16="http://schemas.microsoft.com/office/drawing/2014/chart" uri="{C3380CC4-5D6E-409C-BE32-E72D297353CC}">
              <c16:uniqueId val="{00000000-AE22-493C-A5ED-3712A6855C78}"/>
            </c:ext>
          </c:extLst>
        </c:ser>
        <c:ser>
          <c:idx val="1"/>
          <c:order val="1"/>
          <c:tx>
            <c:strRef>
              <c:f>'K2.1.3.1 Nezamestnanosť ÚPSVR'!$R$3</c:f>
              <c:strCache>
                <c:ptCount val="1"/>
                <c:pt idx="0">
                  <c:v>UoZ muži 2021</c:v>
                </c:pt>
              </c:strCache>
            </c:strRef>
          </c:tx>
          <c:spPr>
            <a:ln>
              <a:solidFill>
                <a:srgbClr val="B7194A"/>
              </a:solidFill>
              <a:prstDash val="dash"/>
            </a:ln>
          </c:spPr>
          <c:marker>
            <c:symbol val="none"/>
          </c:marker>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ÚPSVR'!$R$4:$R$15</c:f>
              <c:numCache>
                <c:formatCode>#,##0</c:formatCode>
                <c:ptCount val="12"/>
                <c:pt idx="0">
                  <c:v>111281</c:v>
                </c:pt>
                <c:pt idx="1">
                  <c:v>111786</c:v>
                </c:pt>
                <c:pt idx="2">
                  <c:v>111469</c:v>
                </c:pt>
                <c:pt idx="3">
                  <c:v>110922</c:v>
                </c:pt>
                <c:pt idx="4">
                  <c:v>109686</c:v>
                </c:pt>
                <c:pt idx="5">
                  <c:v>107804</c:v>
                </c:pt>
                <c:pt idx="6">
                  <c:v>104532</c:v>
                </c:pt>
                <c:pt idx="7">
                  <c:v>100588</c:v>
                </c:pt>
                <c:pt idx="8">
                  <c:v>98332</c:v>
                </c:pt>
                <c:pt idx="9">
                  <c:v>94589</c:v>
                </c:pt>
                <c:pt idx="10">
                  <c:v>92766</c:v>
                </c:pt>
                <c:pt idx="11">
                  <c:v>94445</c:v>
                </c:pt>
              </c:numCache>
            </c:numRef>
          </c:val>
          <c:smooth val="0"/>
          <c:extLst>
            <c:ext xmlns:c16="http://schemas.microsoft.com/office/drawing/2014/chart" uri="{C3380CC4-5D6E-409C-BE32-E72D297353CC}">
              <c16:uniqueId val="{00000001-AE22-493C-A5ED-3712A6855C78}"/>
            </c:ext>
          </c:extLst>
        </c:ser>
        <c:ser>
          <c:idx val="2"/>
          <c:order val="2"/>
          <c:tx>
            <c:strRef>
              <c:f>'K2.1.3.1 Nezamestnanosť ÚPSVR'!$T$3</c:f>
              <c:strCache>
                <c:ptCount val="1"/>
                <c:pt idx="0">
                  <c:v>UoZ ženy 2020</c:v>
                </c:pt>
              </c:strCache>
            </c:strRef>
          </c:tx>
          <c:spPr>
            <a:ln>
              <a:solidFill>
                <a:srgbClr val="E85E89"/>
              </a:solidFill>
            </a:ln>
          </c:spPr>
          <c:marker>
            <c:symbol val="none"/>
          </c:marker>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ÚPSVR'!$T$4:$T$15</c:f>
              <c:numCache>
                <c:formatCode>#,##0</c:formatCode>
                <c:ptCount val="12"/>
                <c:pt idx="0">
                  <c:v>92045</c:v>
                </c:pt>
                <c:pt idx="1">
                  <c:v>91305</c:v>
                </c:pt>
                <c:pt idx="2">
                  <c:v>92052</c:v>
                </c:pt>
                <c:pt idx="3">
                  <c:v>108165</c:v>
                </c:pt>
                <c:pt idx="4">
                  <c:v>114995</c:v>
                </c:pt>
                <c:pt idx="5">
                  <c:v>118650</c:v>
                </c:pt>
                <c:pt idx="6">
                  <c:v>122602</c:v>
                </c:pt>
                <c:pt idx="7">
                  <c:v>121867</c:v>
                </c:pt>
                <c:pt idx="8">
                  <c:v>117976</c:v>
                </c:pt>
                <c:pt idx="9">
                  <c:v>117537</c:v>
                </c:pt>
                <c:pt idx="10">
                  <c:v>117837</c:v>
                </c:pt>
                <c:pt idx="11">
                  <c:v>118782</c:v>
                </c:pt>
              </c:numCache>
            </c:numRef>
          </c:val>
          <c:smooth val="0"/>
          <c:extLst>
            <c:ext xmlns:c16="http://schemas.microsoft.com/office/drawing/2014/chart" uri="{C3380CC4-5D6E-409C-BE32-E72D297353CC}">
              <c16:uniqueId val="{00000002-AE22-493C-A5ED-3712A6855C78}"/>
            </c:ext>
          </c:extLst>
        </c:ser>
        <c:ser>
          <c:idx val="3"/>
          <c:order val="3"/>
          <c:tx>
            <c:strRef>
              <c:f>'K2.1.3.1 Nezamestnanosť ÚPSVR'!$U$3</c:f>
              <c:strCache>
                <c:ptCount val="1"/>
                <c:pt idx="0">
                  <c:v>UoZ ženy 2021</c:v>
                </c:pt>
              </c:strCache>
            </c:strRef>
          </c:tx>
          <c:spPr>
            <a:ln>
              <a:solidFill>
                <a:srgbClr val="B7194A"/>
              </a:solidFill>
              <a:prstDash val="solid"/>
            </a:ln>
          </c:spPr>
          <c:marker>
            <c:symbol val="none"/>
          </c:marker>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ÚPSVR'!$U$4:$U$15</c:f>
              <c:numCache>
                <c:formatCode>#,##0</c:formatCode>
                <c:ptCount val="12"/>
                <c:pt idx="0">
                  <c:v>121558</c:v>
                </c:pt>
                <c:pt idx="1">
                  <c:v>122502</c:v>
                </c:pt>
                <c:pt idx="2">
                  <c:v>123473</c:v>
                </c:pt>
                <c:pt idx="3">
                  <c:v>123550</c:v>
                </c:pt>
                <c:pt idx="4">
                  <c:v>122543</c:v>
                </c:pt>
                <c:pt idx="5">
                  <c:v>121590</c:v>
                </c:pt>
                <c:pt idx="6">
                  <c:v>119854</c:v>
                </c:pt>
                <c:pt idx="7">
                  <c:v>116559</c:v>
                </c:pt>
                <c:pt idx="8">
                  <c:v>112124</c:v>
                </c:pt>
                <c:pt idx="9">
                  <c:v>108030</c:v>
                </c:pt>
                <c:pt idx="10">
                  <c:v>105561</c:v>
                </c:pt>
                <c:pt idx="11">
                  <c:v>105780</c:v>
                </c:pt>
              </c:numCache>
            </c:numRef>
          </c:val>
          <c:smooth val="0"/>
          <c:extLst>
            <c:ext xmlns:c16="http://schemas.microsoft.com/office/drawing/2014/chart" uri="{C3380CC4-5D6E-409C-BE32-E72D297353CC}">
              <c16:uniqueId val="{00000003-AE22-493C-A5ED-3712A6855C78}"/>
            </c:ext>
          </c:extLst>
        </c:ser>
        <c:dLbls>
          <c:showLegendKey val="0"/>
          <c:showVal val="0"/>
          <c:showCatName val="0"/>
          <c:showSerName val="0"/>
          <c:showPercent val="0"/>
          <c:showBubbleSize val="0"/>
        </c:dLbls>
        <c:smooth val="0"/>
        <c:axId val="354150128"/>
        <c:axId val="354153264"/>
      </c:lineChart>
      <c:catAx>
        <c:axId val="354150128"/>
        <c:scaling>
          <c:orientation val="minMax"/>
        </c:scaling>
        <c:delete val="0"/>
        <c:axPos val="b"/>
        <c:numFmt formatCode="General" sourceLinked="1"/>
        <c:majorTickMark val="none"/>
        <c:minorTickMark val="none"/>
        <c:tickLblPos val="nextTo"/>
        <c:crossAx val="354153264"/>
        <c:crosses val="autoZero"/>
        <c:auto val="1"/>
        <c:lblAlgn val="ctr"/>
        <c:lblOffset val="100"/>
        <c:noMultiLvlLbl val="0"/>
      </c:catAx>
      <c:valAx>
        <c:axId val="354153264"/>
        <c:scaling>
          <c:orientation val="minMax"/>
          <c:max val="135000"/>
          <c:min val="75000"/>
        </c:scaling>
        <c:delete val="0"/>
        <c:axPos val="l"/>
        <c:majorGridlines/>
        <c:numFmt formatCode="#,##0" sourceLinked="0"/>
        <c:majorTickMark val="none"/>
        <c:minorTickMark val="none"/>
        <c:tickLblPos val="nextTo"/>
        <c:crossAx val="354150128"/>
        <c:crosses val="autoZero"/>
        <c:crossBetween val="between"/>
        <c:majorUnit val="10000"/>
      </c:valAx>
    </c:plotArea>
    <c:legend>
      <c:legendPos val="r"/>
      <c:layout>
        <c:manualLayout>
          <c:xMode val="edge"/>
          <c:yMode val="edge"/>
          <c:x val="0.27778116908639416"/>
          <c:y val="0.74939676314792558"/>
          <c:w val="0.72053352297071283"/>
          <c:h val="9.091894973404821E-2"/>
        </c:manualLayout>
      </c:layout>
      <c:overlay val="1"/>
    </c:legend>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521766932107984E-2"/>
          <c:y val="9.2189029135177195E-2"/>
          <c:w val="0.8439911487526256"/>
          <c:h val="0.65782891045572611"/>
        </c:manualLayout>
      </c:layout>
      <c:barChart>
        <c:barDir val="col"/>
        <c:grouping val="clustered"/>
        <c:varyColors val="0"/>
        <c:ser>
          <c:idx val="0"/>
          <c:order val="0"/>
          <c:tx>
            <c:strRef>
              <c:f>'K2.1.3.1 Nezamestnanosť ÚPSVR'!$M$72</c:f>
              <c:strCache>
                <c:ptCount val="1"/>
                <c:pt idx="0">
                  <c:v>Priemerný počet UoZ 2021</c:v>
                </c:pt>
              </c:strCache>
            </c:strRef>
          </c:tx>
          <c:spPr>
            <a:solidFill>
              <a:srgbClr val="E85E89"/>
            </a:solidFill>
            <a:ln>
              <a:noFill/>
            </a:ln>
          </c:spPr>
          <c:invertIfNegative val="0"/>
          <c:dLbls>
            <c:numFmt formatCode="#,##0" sourceLinked="0"/>
            <c:spPr>
              <a:noFill/>
              <a:ln>
                <a:noFill/>
              </a:ln>
              <a:effectLst/>
            </c:spPr>
            <c:txPr>
              <a:bodyPr rot="0"/>
              <a:lstStyle/>
              <a:p>
                <a:pPr>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ÚPSVR'!$L$73:$L$80</c:f>
              <c:strCache>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Cache>
            </c:strRef>
          </c:cat>
          <c:val>
            <c:numRef>
              <c:f>'K2.1.3.1 Nezamestnanosť ÚPSVR'!$M$73:$M$80</c:f>
              <c:numCache>
                <c:formatCode>#,##0</c:formatCode>
                <c:ptCount val="8"/>
                <c:pt idx="0">
                  <c:v>17891</c:v>
                </c:pt>
                <c:pt idx="1">
                  <c:v>15187</c:v>
                </c:pt>
                <c:pt idx="2">
                  <c:v>16254</c:v>
                </c:pt>
                <c:pt idx="3">
                  <c:v>20331</c:v>
                </c:pt>
                <c:pt idx="4">
                  <c:v>22963</c:v>
                </c:pt>
                <c:pt idx="5">
                  <c:v>34955</c:v>
                </c:pt>
                <c:pt idx="6">
                  <c:v>49133</c:v>
                </c:pt>
                <c:pt idx="7">
                  <c:v>44230</c:v>
                </c:pt>
              </c:numCache>
            </c:numRef>
          </c:val>
          <c:extLst>
            <c:ext xmlns:c16="http://schemas.microsoft.com/office/drawing/2014/chart" uri="{C3380CC4-5D6E-409C-BE32-E72D297353CC}">
              <c16:uniqueId val="{00000001-2CAA-4D16-AAC6-5E6550E7BB8D}"/>
            </c:ext>
          </c:extLst>
        </c:ser>
        <c:dLbls>
          <c:dLblPos val="ctr"/>
          <c:showLegendKey val="0"/>
          <c:showVal val="1"/>
          <c:showCatName val="0"/>
          <c:showSerName val="0"/>
          <c:showPercent val="0"/>
          <c:showBubbleSize val="0"/>
        </c:dLbls>
        <c:gapWidth val="45"/>
        <c:axId val="354146208"/>
        <c:axId val="354146600"/>
      </c:barChart>
      <c:lineChart>
        <c:grouping val="standard"/>
        <c:varyColors val="0"/>
        <c:ser>
          <c:idx val="1"/>
          <c:order val="1"/>
          <c:tx>
            <c:strRef>
              <c:f>'K2.1.3.1 Nezamestnanosť ÚPSVR'!$R$72</c:f>
              <c:strCache>
                <c:ptCount val="1"/>
                <c:pt idx="0">
                  <c:v>Priemerná MEN 2021 v (%) </c:v>
                </c:pt>
              </c:strCache>
            </c:strRef>
          </c:tx>
          <c:spPr>
            <a:ln w="19050">
              <a:noFill/>
            </a:ln>
          </c:spPr>
          <c:marker>
            <c:spPr>
              <a:solidFill>
                <a:srgbClr val="B7194A"/>
              </a:solidFill>
              <a:ln>
                <a:solidFill>
                  <a:srgbClr val="B7194A"/>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ÚPSVR'!$L$73:$L$80</c:f>
              <c:strCache>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Cache>
            </c:strRef>
          </c:cat>
          <c:val>
            <c:numRef>
              <c:f>'K2.1.3.1 Nezamestnanosť ÚPSVR'!$R$73:$R$80</c:f>
              <c:numCache>
                <c:formatCode>0.00</c:formatCode>
                <c:ptCount val="8"/>
                <c:pt idx="0">
                  <c:v>4.8600000000000003</c:v>
                </c:pt>
                <c:pt idx="1">
                  <c:v>4.91</c:v>
                </c:pt>
                <c:pt idx="2">
                  <c:v>5.04</c:v>
                </c:pt>
                <c:pt idx="3">
                  <c:v>5.41</c:v>
                </c:pt>
                <c:pt idx="4">
                  <c:v>6.13</c:v>
                </c:pt>
                <c:pt idx="5">
                  <c:v>9.7100000000000009</c:v>
                </c:pt>
                <c:pt idx="6">
                  <c:v>11.52</c:v>
                </c:pt>
                <c:pt idx="7">
                  <c:v>10.75</c:v>
                </c:pt>
              </c:numCache>
            </c:numRef>
          </c:val>
          <c:smooth val="0"/>
          <c:extLst>
            <c:ext xmlns:c16="http://schemas.microsoft.com/office/drawing/2014/chart" uri="{C3380CC4-5D6E-409C-BE32-E72D297353CC}">
              <c16:uniqueId val="{0000000A-2CAA-4D16-AAC6-5E6550E7BB8D}"/>
            </c:ext>
          </c:extLst>
        </c:ser>
        <c:dLbls>
          <c:dLblPos val="ctr"/>
          <c:showLegendKey val="0"/>
          <c:showVal val="1"/>
          <c:showCatName val="0"/>
          <c:showSerName val="0"/>
          <c:showPercent val="0"/>
          <c:showBubbleSize val="0"/>
        </c:dLbls>
        <c:marker val="1"/>
        <c:smooth val="0"/>
        <c:axId val="354963376"/>
        <c:axId val="354150912"/>
      </c:lineChart>
      <c:catAx>
        <c:axId val="354146208"/>
        <c:scaling>
          <c:orientation val="minMax"/>
        </c:scaling>
        <c:delete val="0"/>
        <c:axPos val="b"/>
        <c:numFmt formatCode="General" sourceLinked="0"/>
        <c:majorTickMark val="none"/>
        <c:minorTickMark val="none"/>
        <c:tickLblPos val="nextTo"/>
        <c:crossAx val="354146600"/>
        <c:crosses val="autoZero"/>
        <c:auto val="1"/>
        <c:lblAlgn val="ctr"/>
        <c:lblOffset val="100"/>
        <c:noMultiLvlLbl val="0"/>
      </c:catAx>
      <c:valAx>
        <c:axId val="354146600"/>
        <c:scaling>
          <c:orientation val="minMax"/>
          <c:max val="60000"/>
          <c:min val="0"/>
        </c:scaling>
        <c:delete val="0"/>
        <c:axPos val="l"/>
        <c:majorGridlines>
          <c:spPr>
            <a:ln>
              <a:solidFill>
                <a:schemeClr val="bg1">
                  <a:lumMod val="75000"/>
                </a:schemeClr>
              </a:solidFill>
            </a:ln>
          </c:spPr>
        </c:majorGridlines>
        <c:numFmt formatCode="#,##0" sourceLinked="1"/>
        <c:majorTickMark val="none"/>
        <c:minorTickMark val="none"/>
        <c:tickLblPos val="nextTo"/>
        <c:spPr>
          <a:noFill/>
        </c:spPr>
        <c:crossAx val="354146208"/>
        <c:crosses val="autoZero"/>
        <c:crossBetween val="between"/>
        <c:majorUnit val="10000"/>
      </c:valAx>
      <c:valAx>
        <c:axId val="354150912"/>
        <c:scaling>
          <c:orientation val="minMax"/>
          <c:max val="13"/>
          <c:min val="0"/>
        </c:scaling>
        <c:delete val="0"/>
        <c:axPos val="r"/>
        <c:numFmt formatCode="0\%" sourceLinked="0"/>
        <c:majorTickMark val="out"/>
        <c:minorTickMark val="none"/>
        <c:tickLblPos val="nextTo"/>
        <c:crossAx val="354963376"/>
        <c:crosses val="max"/>
        <c:crossBetween val="between"/>
        <c:majorUnit val="3"/>
      </c:valAx>
      <c:catAx>
        <c:axId val="354963376"/>
        <c:scaling>
          <c:orientation val="minMax"/>
        </c:scaling>
        <c:delete val="1"/>
        <c:axPos val="b"/>
        <c:numFmt formatCode="General" sourceLinked="1"/>
        <c:majorTickMark val="out"/>
        <c:minorTickMark val="none"/>
        <c:tickLblPos val="nextTo"/>
        <c:crossAx val="354150912"/>
        <c:crossesAt val="0"/>
        <c:auto val="1"/>
        <c:lblAlgn val="ctr"/>
        <c:lblOffset val="100"/>
        <c:noMultiLvlLbl val="0"/>
      </c:catAx>
    </c:plotArea>
    <c:legend>
      <c:legendPos val="b"/>
      <c:layout>
        <c:manualLayout>
          <c:xMode val="edge"/>
          <c:yMode val="edge"/>
          <c:x val="0.12901254009915428"/>
          <c:y val="0.10492406495080987"/>
          <c:w val="0.5509479537280062"/>
          <c:h val="7.0547497511738541E-2"/>
        </c:manualLayout>
      </c:layout>
      <c:overlay val="0"/>
      <c:txPr>
        <a:bodyPr/>
        <a:lstStyle/>
        <a:p>
          <a:pPr rtl="0">
            <a:defRPr/>
          </a:pPr>
          <a:endParaRPr lang="sk-SK"/>
        </a:p>
      </c:txPr>
    </c:legend>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76594402223774"/>
          <c:y val="0.16660792191651136"/>
          <c:w val="0.55521179381373997"/>
          <c:h val="0.72472185150158064"/>
        </c:manualLayout>
      </c:layout>
      <c:pieChart>
        <c:varyColors val="1"/>
        <c:ser>
          <c:idx val="0"/>
          <c:order val="0"/>
          <c:explosion val="10"/>
          <c:dPt>
            <c:idx val="0"/>
            <c:bubble3D val="0"/>
            <c:spPr>
              <a:solidFill>
                <a:schemeClr val="bg1">
                  <a:lumMod val="65000"/>
                </a:schemeClr>
              </a:solidFill>
              <a:ln>
                <a:solidFill>
                  <a:schemeClr val="bg1">
                    <a:lumMod val="50000"/>
                  </a:schemeClr>
                </a:solidFill>
              </a:ln>
            </c:spPr>
            <c:extLst>
              <c:ext xmlns:c16="http://schemas.microsoft.com/office/drawing/2014/chart" uri="{C3380CC4-5D6E-409C-BE32-E72D297353CC}">
                <c16:uniqueId val="{00000001-8B5F-4CA1-A2C4-74616DA79BF2}"/>
              </c:ext>
            </c:extLst>
          </c:dPt>
          <c:dPt>
            <c:idx val="1"/>
            <c:bubble3D val="0"/>
            <c:explosion val="13"/>
            <c:spPr>
              <a:pattFill prst="ltUpDiag">
                <a:fgClr>
                  <a:srgbClr val="B7194A"/>
                </a:fgClr>
                <a:bgClr>
                  <a:schemeClr val="bg1"/>
                </a:bgClr>
              </a:pattFill>
              <a:ln>
                <a:solidFill>
                  <a:srgbClr val="B7194A"/>
                </a:solidFill>
              </a:ln>
            </c:spPr>
            <c:extLst>
              <c:ext xmlns:c16="http://schemas.microsoft.com/office/drawing/2014/chart" uri="{C3380CC4-5D6E-409C-BE32-E72D297353CC}">
                <c16:uniqueId val="{00000003-71E0-4AA3-BDBE-3BCD689587E8}"/>
              </c:ext>
            </c:extLst>
          </c:dPt>
          <c:dPt>
            <c:idx val="2"/>
            <c:bubble3D val="0"/>
            <c:spPr>
              <a:solidFill>
                <a:srgbClr val="B7194A"/>
              </a:solidFill>
              <a:ln>
                <a:solidFill>
                  <a:srgbClr val="B7194A"/>
                </a:solidFill>
              </a:ln>
            </c:spPr>
            <c:extLst>
              <c:ext xmlns:c16="http://schemas.microsoft.com/office/drawing/2014/chart" uri="{C3380CC4-5D6E-409C-BE32-E72D297353CC}">
                <c16:uniqueId val="{00000005-71E0-4AA3-BDBE-3BCD689587E8}"/>
              </c:ext>
            </c:extLst>
          </c:dPt>
          <c:dPt>
            <c:idx val="3"/>
            <c:bubble3D val="0"/>
            <c:spPr>
              <a:pattFill prst="shingle">
                <a:fgClr>
                  <a:srgbClr val="B7194A"/>
                </a:fgClr>
                <a:bgClr>
                  <a:schemeClr val="bg1"/>
                </a:bgClr>
              </a:pattFill>
              <a:ln>
                <a:solidFill>
                  <a:srgbClr val="B7194A"/>
                </a:solidFill>
              </a:ln>
            </c:spPr>
            <c:extLst>
              <c:ext xmlns:c16="http://schemas.microsoft.com/office/drawing/2014/chart" uri="{C3380CC4-5D6E-409C-BE32-E72D297353CC}">
                <c16:uniqueId val="{00000007-71E0-4AA3-BDBE-3BCD689587E8}"/>
              </c:ext>
            </c:extLst>
          </c:dPt>
          <c:dPt>
            <c:idx val="4"/>
            <c:bubble3D val="0"/>
            <c:explosion val="8"/>
            <c:spPr>
              <a:pattFill prst="smGrid">
                <a:fgClr>
                  <a:schemeClr val="bg1">
                    <a:lumMod val="50000"/>
                  </a:schemeClr>
                </a:fgClr>
                <a:bgClr>
                  <a:schemeClr val="bg1"/>
                </a:bgClr>
              </a:pattFill>
              <a:ln>
                <a:solidFill>
                  <a:schemeClr val="bg1">
                    <a:lumMod val="50000"/>
                  </a:schemeClr>
                </a:solidFill>
              </a:ln>
            </c:spPr>
            <c:extLst>
              <c:ext xmlns:c16="http://schemas.microsoft.com/office/drawing/2014/chart" uri="{C3380CC4-5D6E-409C-BE32-E72D297353CC}">
                <c16:uniqueId val="{00000009-71E0-4AA3-BDBE-3BCD689587E8}"/>
              </c:ext>
            </c:extLst>
          </c:dPt>
          <c:dPt>
            <c:idx val="5"/>
            <c:bubble3D val="0"/>
            <c:spPr>
              <a:solidFill>
                <a:srgbClr val="FFCCCC"/>
              </a:solidFill>
              <a:ln>
                <a:solidFill>
                  <a:srgbClr val="FFCCCC"/>
                </a:solidFill>
              </a:ln>
            </c:spPr>
            <c:extLst>
              <c:ext xmlns:c16="http://schemas.microsoft.com/office/drawing/2014/chart" uri="{C3380CC4-5D6E-409C-BE32-E72D297353CC}">
                <c16:uniqueId val="{0000000B-71E0-4AA3-BDBE-3BCD689587E8}"/>
              </c:ext>
            </c:extLst>
          </c:dPt>
          <c:dPt>
            <c:idx val="6"/>
            <c:bubble3D val="0"/>
            <c:spPr>
              <a:solidFill>
                <a:srgbClr val="B7194A"/>
              </a:solidFill>
              <a:ln>
                <a:solidFill>
                  <a:srgbClr val="A50021"/>
                </a:solidFill>
              </a:ln>
            </c:spPr>
            <c:extLst>
              <c:ext xmlns:c16="http://schemas.microsoft.com/office/drawing/2014/chart" uri="{C3380CC4-5D6E-409C-BE32-E72D297353CC}">
                <c16:uniqueId val="{0000000D-71E0-4AA3-BDBE-3BCD689587E8}"/>
              </c:ext>
            </c:extLst>
          </c:dPt>
          <c:dPt>
            <c:idx val="7"/>
            <c:bubble3D val="0"/>
            <c:spPr>
              <a:pattFill prst="lgConfetti">
                <a:fgClr>
                  <a:srgbClr val="E85E86"/>
                </a:fgClr>
                <a:bgClr>
                  <a:schemeClr val="bg1"/>
                </a:bgClr>
              </a:pattFill>
              <a:ln>
                <a:solidFill>
                  <a:srgbClr val="E85E86"/>
                </a:solidFill>
              </a:ln>
            </c:spPr>
            <c:extLst>
              <c:ext xmlns:c16="http://schemas.microsoft.com/office/drawing/2014/chart" uri="{C3380CC4-5D6E-409C-BE32-E72D297353CC}">
                <c16:uniqueId val="{0000000F-71E0-4AA3-BDBE-3BCD689587E8}"/>
              </c:ext>
            </c:extLst>
          </c:dPt>
          <c:dPt>
            <c:idx val="8"/>
            <c:bubble3D val="0"/>
            <c:spPr>
              <a:solidFill>
                <a:srgbClr val="FFCCCC"/>
              </a:solidFill>
              <a:ln>
                <a:solidFill>
                  <a:srgbClr val="FAACBF"/>
                </a:solidFill>
              </a:ln>
            </c:spPr>
            <c:extLst>
              <c:ext xmlns:c16="http://schemas.microsoft.com/office/drawing/2014/chart" uri="{C3380CC4-5D6E-409C-BE32-E72D297353CC}">
                <c16:uniqueId val="{00000011-71E0-4AA3-BDBE-3BCD689587E8}"/>
              </c:ext>
            </c:extLst>
          </c:dPt>
          <c:dPt>
            <c:idx val="10"/>
            <c:bubble3D val="0"/>
            <c:spPr>
              <a:solidFill>
                <a:srgbClr val="E02C64"/>
              </a:solidFill>
              <a:ln>
                <a:solidFill>
                  <a:srgbClr val="E02C64"/>
                </a:solidFill>
              </a:ln>
            </c:spPr>
            <c:extLst>
              <c:ext xmlns:c16="http://schemas.microsoft.com/office/drawing/2014/chart" uri="{C3380CC4-5D6E-409C-BE32-E72D297353CC}">
                <c16:uniqueId val="{00000015-71E0-4AA3-BDBE-3BCD689587E8}"/>
              </c:ext>
            </c:extLst>
          </c:dPt>
          <c:dLbls>
            <c:dLbl>
              <c:idx val="0"/>
              <c:layout>
                <c:manualLayout>
                  <c:x val="0.15314156380819452"/>
                  <c:y val="2.223934866081408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8B5F-4CA1-A2C4-74616DA79BF2}"/>
                </c:ext>
              </c:extLst>
            </c:dLbl>
            <c:dLbl>
              <c:idx val="1"/>
              <c:layout>
                <c:manualLayout>
                  <c:x val="3.9940213305240793E-2"/>
                  <c:y val="-3.632902944870054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71E0-4AA3-BDBE-3BCD689587E8}"/>
                </c:ext>
              </c:extLst>
            </c:dLbl>
            <c:dLbl>
              <c:idx val="2"/>
              <c:layout>
                <c:manualLayout>
                  <c:x val="-0.1155968539953089"/>
                  <c:y val="-2.1413204088582779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71E0-4AA3-BDBE-3BCD689587E8}"/>
                </c:ext>
              </c:extLst>
            </c:dLbl>
            <c:dLbl>
              <c:idx val="3"/>
              <c:layout>
                <c:manualLayout>
                  <c:x val="-2.1701129554346027E-2"/>
                  <c:y val="-3.387873787031970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71E0-4AA3-BDBE-3BCD689587E8}"/>
                </c:ext>
              </c:extLst>
            </c:dLbl>
            <c:dLbl>
              <c:idx val="4"/>
              <c:layout>
                <c:manualLayout>
                  <c:x val="-0.18133603641036911"/>
                  <c:y val="7.095036376045499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71E0-4AA3-BDBE-3BCD689587E8}"/>
                </c:ext>
              </c:extLst>
            </c:dLbl>
            <c:dLbl>
              <c:idx val="5"/>
              <c:layout>
                <c:manualLayout>
                  <c:x val="-0.15795707783525345"/>
                  <c:y val="-2.387486625521046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71E0-4AA3-BDBE-3BCD689587E8}"/>
                </c:ext>
              </c:extLst>
            </c:dLbl>
            <c:dLbl>
              <c:idx val="10"/>
              <c:layout>
                <c:manualLayout>
                  <c:x val="0.29022612390539715"/>
                  <c:y val="-1.901832372118786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5-71E0-4AA3-BDBE-3BCD689587E8}"/>
                </c:ext>
              </c:extLst>
            </c:dLbl>
            <c:numFmt formatCode="0.00%" sourceLinked="0"/>
            <c:spPr>
              <a:noFill/>
              <a:ln>
                <a:noFill/>
              </a:ln>
              <a:effectLst/>
            </c:spPr>
            <c:txPr>
              <a:bodyPr/>
              <a:lstStyle/>
              <a:p>
                <a:pPr>
                  <a:defRPr sz="1100"/>
                </a:pPr>
                <a:endParaRPr lang="sk-SK"/>
              </a:p>
            </c:txPr>
            <c:dLblPos val="bestFit"/>
            <c:showLegendKey val="0"/>
            <c:showVal val="0"/>
            <c:showCatName val="1"/>
            <c:showSerName val="0"/>
            <c:showPercent val="1"/>
            <c:showBubbleSize val="0"/>
            <c:separator>
</c:separator>
            <c:showLeaderLines val="1"/>
            <c:extLst>
              <c:ext xmlns:c15="http://schemas.microsoft.com/office/drawing/2012/chart" uri="{CE6537A1-D6FC-4f65-9D91-7224C49458BB}">
                <c15:layout/>
              </c:ext>
            </c:extLst>
          </c:dLbls>
          <c:cat>
            <c:strRef>
              <c:f>'K2.1.3.1 VPM podľa ÚPSVR'!$O$6:$Y$6</c:f>
              <c:strCache>
                <c:ptCount val="11"/>
                <c:pt idx="0">
                  <c:v>st. 10</c:v>
                </c:pt>
                <c:pt idx="1">
                  <c:v>st. 11</c:v>
                </c:pt>
                <c:pt idx="2">
                  <c:v>st. 12</c:v>
                </c:pt>
                <c:pt idx="3">
                  <c:v>st. 13</c:v>
                </c:pt>
                <c:pt idx="4">
                  <c:v>st. 14</c:v>
                </c:pt>
                <c:pt idx="5">
                  <c:v>st. 15</c:v>
                </c:pt>
                <c:pt idx="6">
                  <c:v>st. 16</c:v>
                </c:pt>
                <c:pt idx="7">
                  <c:v>st. 17</c:v>
                </c:pt>
                <c:pt idx="8">
                  <c:v>st. 18</c:v>
                </c:pt>
                <c:pt idx="9">
                  <c:v>st. 19</c:v>
                </c:pt>
                <c:pt idx="10">
                  <c:v>nezistené</c:v>
                </c:pt>
              </c:strCache>
            </c:strRef>
          </c:cat>
          <c:val>
            <c:numRef>
              <c:f>'K2.1.3.1 VPM podľa ÚPSVR'!$O$7:$Y$7</c:f>
              <c:numCache>
                <c:formatCode>0.00</c:formatCode>
                <c:ptCount val="11"/>
                <c:pt idx="0">
                  <c:v>4.2424572551146431</c:v>
                </c:pt>
                <c:pt idx="1">
                  <c:v>34.747248921534613</c:v>
                </c:pt>
                <c:pt idx="2">
                  <c:v>25.13514121590978</c:v>
                </c:pt>
                <c:pt idx="3">
                  <c:v>23.559391678024646</c:v>
                </c:pt>
                <c:pt idx="4">
                  <c:v>6.9637543265911734</c:v>
                </c:pt>
                <c:pt idx="5">
                  <c:v>0.42084721256810348</c:v>
                </c:pt>
                <c:pt idx="6">
                  <c:v>0.50409301741767487</c:v>
                </c:pt>
                <c:pt idx="7">
                  <c:v>1.6507062867752849</c:v>
                </c:pt>
                <c:pt idx="8">
                  <c:v>2.7031795634509468</c:v>
                </c:pt>
                <c:pt idx="9">
                  <c:v>4.262943064842916E-2</c:v>
                </c:pt>
                <c:pt idx="10">
                  <c:v>3.0551091964707566E-2</c:v>
                </c:pt>
              </c:numCache>
            </c:numRef>
          </c:val>
          <c:extLst>
            <c:ext xmlns:c16="http://schemas.microsoft.com/office/drawing/2014/chart" uri="{C3380CC4-5D6E-409C-BE32-E72D297353CC}">
              <c16:uniqueId val="{00000016-71E0-4AA3-BDBE-3BCD689587E8}"/>
            </c:ext>
          </c:extLst>
        </c:ser>
        <c:dLbls>
          <c:dLblPos val="bestFit"/>
          <c:showLegendKey val="0"/>
          <c:showVal val="1"/>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050" baseline="0">
          <a:latin typeface="Arial Narrow" panose="020B0606020202030204" pitchFamily="34" charset="0"/>
        </a:defRPr>
      </a:pPr>
      <a:endParaRPr lang="sk-S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2134021112157"/>
          <c:y val="0.1793196645838796"/>
          <c:w val="0.59385007721713579"/>
          <c:h val="0.71850079670006217"/>
        </c:manualLayout>
      </c:layout>
      <c:pieChart>
        <c:varyColors val="1"/>
        <c:ser>
          <c:idx val="0"/>
          <c:order val="0"/>
          <c:dPt>
            <c:idx val="0"/>
            <c:bubble3D val="0"/>
            <c:spPr>
              <a:solidFill>
                <a:schemeClr val="tx1"/>
              </a:solidFill>
              <a:ln>
                <a:solidFill>
                  <a:schemeClr val="tx1"/>
                </a:solidFill>
              </a:ln>
            </c:spPr>
            <c:extLst>
              <c:ext xmlns:c16="http://schemas.microsoft.com/office/drawing/2014/chart" uri="{C3380CC4-5D6E-409C-BE32-E72D297353CC}">
                <c16:uniqueId val="{00000001-7C2E-4A0C-8888-F8255E3E01A4}"/>
              </c:ext>
            </c:extLst>
          </c:dPt>
          <c:dPt>
            <c:idx val="1"/>
            <c:bubble3D val="0"/>
            <c:spPr>
              <a:solidFill>
                <a:srgbClr val="E85E86"/>
              </a:solidFill>
              <a:ln>
                <a:solidFill>
                  <a:srgbClr val="E85E86"/>
                </a:solidFill>
              </a:ln>
            </c:spPr>
            <c:extLst>
              <c:ext xmlns:c16="http://schemas.microsoft.com/office/drawing/2014/chart" uri="{C3380CC4-5D6E-409C-BE32-E72D297353CC}">
                <c16:uniqueId val="{00000003-7C2E-4A0C-8888-F8255E3E01A4}"/>
              </c:ext>
            </c:extLst>
          </c:dPt>
          <c:dPt>
            <c:idx val="2"/>
            <c:bubble3D val="0"/>
            <c:spPr>
              <a:pattFill prst="dkDnDiag">
                <a:fgClr>
                  <a:srgbClr val="E85E86"/>
                </a:fgClr>
                <a:bgClr>
                  <a:sysClr val="window" lastClr="FFFFFF"/>
                </a:bgClr>
              </a:pattFill>
              <a:ln>
                <a:solidFill>
                  <a:srgbClr val="E85E86"/>
                </a:solidFill>
              </a:ln>
            </c:spPr>
            <c:extLst>
              <c:ext xmlns:c16="http://schemas.microsoft.com/office/drawing/2014/chart" uri="{C3380CC4-5D6E-409C-BE32-E72D297353CC}">
                <c16:uniqueId val="{00000005-7C2E-4A0C-8888-F8255E3E01A4}"/>
              </c:ext>
            </c:extLst>
          </c:dPt>
          <c:dPt>
            <c:idx val="3"/>
            <c:bubble3D val="0"/>
            <c:spPr>
              <a:solidFill>
                <a:srgbClr val="E02C64"/>
              </a:solidFill>
              <a:ln>
                <a:solidFill>
                  <a:srgbClr val="E02C64"/>
                </a:solidFill>
              </a:ln>
            </c:spPr>
            <c:extLst>
              <c:ext xmlns:c16="http://schemas.microsoft.com/office/drawing/2014/chart" uri="{C3380CC4-5D6E-409C-BE32-E72D297353CC}">
                <c16:uniqueId val="{00000007-7C2E-4A0C-8888-F8255E3E01A4}"/>
              </c:ext>
            </c:extLst>
          </c:dPt>
          <c:dPt>
            <c:idx val="4"/>
            <c:bubble3D val="0"/>
            <c:spPr>
              <a:pattFill prst="pct40">
                <a:fgClr>
                  <a:sysClr val="window" lastClr="FFFFFF">
                    <a:lumMod val="65000"/>
                  </a:sysClr>
                </a:fgClr>
                <a:bgClr>
                  <a:sysClr val="window" lastClr="FFFFFF"/>
                </a:bgClr>
              </a:pattFill>
              <a:ln>
                <a:solidFill>
                  <a:sysClr val="window" lastClr="FFFFFF">
                    <a:lumMod val="65000"/>
                  </a:sysClr>
                </a:solidFill>
              </a:ln>
            </c:spPr>
            <c:extLst>
              <c:ext xmlns:c16="http://schemas.microsoft.com/office/drawing/2014/chart" uri="{C3380CC4-5D6E-409C-BE32-E72D297353CC}">
                <c16:uniqueId val="{00000009-7C2E-4A0C-8888-F8255E3E01A4}"/>
              </c:ext>
            </c:extLst>
          </c:dPt>
          <c:dPt>
            <c:idx val="5"/>
            <c:bubble3D val="0"/>
            <c:spPr>
              <a:solidFill>
                <a:srgbClr val="FF7C80">
                  <a:lumMod val="40000"/>
                  <a:lumOff val="60000"/>
                </a:srgbClr>
              </a:solidFill>
              <a:ln>
                <a:solidFill>
                  <a:srgbClr val="FAACBF"/>
                </a:solidFill>
              </a:ln>
            </c:spPr>
            <c:extLst>
              <c:ext xmlns:c16="http://schemas.microsoft.com/office/drawing/2014/chart" uri="{C3380CC4-5D6E-409C-BE32-E72D297353CC}">
                <c16:uniqueId val="{0000000B-7C2E-4A0C-8888-F8255E3E01A4}"/>
              </c:ext>
            </c:extLst>
          </c:dPt>
          <c:dPt>
            <c:idx val="6"/>
            <c:bubble3D val="0"/>
            <c:spPr>
              <a:solidFill>
                <a:sysClr val="window" lastClr="FFFFFF">
                  <a:lumMod val="50000"/>
                </a:sysClr>
              </a:solidFill>
              <a:ln>
                <a:solidFill>
                  <a:sysClr val="window" lastClr="FFFFFF">
                    <a:lumMod val="50000"/>
                  </a:sysClr>
                </a:solidFill>
              </a:ln>
            </c:spPr>
            <c:extLst>
              <c:ext xmlns:c16="http://schemas.microsoft.com/office/drawing/2014/chart" uri="{C3380CC4-5D6E-409C-BE32-E72D297353CC}">
                <c16:uniqueId val="{0000000D-7C2E-4A0C-8888-F8255E3E01A4}"/>
              </c:ext>
            </c:extLst>
          </c:dPt>
          <c:dPt>
            <c:idx val="7"/>
            <c:bubble3D val="0"/>
            <c:spPr>
              <a:pattFill prst="dashVert">
                <a:fgClr>
                  <a:srgbClr val="B7194A"/>
                </a:fgClr>
                <a:bgClr>
                  <a:sysClr val="window" lastClr="FFFFFF"/>
                </a:bgClr>
              </a:pattFill>
              <a:ln>
                <a:solidFill>
                  <a:srgbClr val="B7194A"/>
                </a:solidFill>
              </a:ln>
            </c:spPr>
            <c:extLst>
              <c:ext xmlns:c16="http://schemas.microsoft.com/office/drawing/2014/chart" uri="{C3380CC4-5D6E-409C-BE32-E72D297353CC}">
                <c16:uniqueId val="{0000000F-7C2E-4A0C-8888-F8255E3E01A4}"/>
              </c:ext>
            </c:extLst>
          </c:dPt>
          <c:dPt>
            <c:idx val="8"/>
            <c:bubble3D val="0"/>
            <c:spPr>
              <a:pattFill prst="horzBrick">
                <a:fgClr>
                  <a:sysClr val="window" lastClr="FFFFFF">
                    <a:lumMod val="65000"/>
                  </a:sysClr>
                </a:fgClr>
                <a:bgClr>
                  <a:sysClr val="window" lastClr="FFFFFF"/>
                </a:bgClr>
              </a:pattFill>
              <a:ln>
                <a:solidFill>
                  <a:sysClr val="window" lastClr="FFFFFF">
                    <a:lumMod val="50000"/>
                  </a:sysClr>
                </a:solidFill>
              </a:ln>
            </c:spPr>
            <c:extLst>
              <c:ext xmlns:c16="http://schemas.microsoft.com/office/drawing/2014/chart" uri="{C3380CC4-5D6E-409C-BE32-E72D297353CC}">
                <c16:uniqueId val="{00000011-7C2E-4A0C-8888-F8255E3E01A4}"/>
              </c:ext>
            </c:extLst>
          </c:dPt>
          <c:dPt>
            <c:idx val="9"/>
            <c:bubble3D val="0"/>
            <c:spPr>
              <a:pattFill prst="narHorz">
                <a:fgClr>
                  <a:srgbClr val="E85E86"/>
                </a:fgClr>
                <a:bgClr>
                  <a:sysClr val="window" lastClr="FFFFFF"/>
                </a:bgClr>
              </a:pattFill>
              <a:ln>
                <a:solidFill>
                  <a:srgbClr val="E85E86"/>
                </a:solidFill>
              </a:ln>
            </c:spPr>
            <c:extLst>
              <c:ext xmlns:c16="http://schemas.microsoft.com/office/drawing/2014/chart" uri="{C3380CC4-5D6E-409C-BE32-E72D297353CC}">
                <c16:uniqueId val="{00000013-7C2E-4A0C-8888-F8255E3E01A4}"/>
              </c:ext>
            </c:extLst>
          </c:dPt>
          <c:dLbls>
            <c:dLbl>
              <c:idx val="0"/>
              <c:layout>
                <c:manualLayout>
                  <c:x val="-8.1431197747202283E-2"/>
                  <c:y val="-7.961512609062539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7C2E-4A0C-8888-F8255E3E01A4}"/>
                </c:ext>
              </c:extLst>
            </c:dLbl>
            <c:dLbl>
              <c:idx val="1"/>
              <c:layout>
                <c:manualLayout>
                  <c:x val="4.0974628171478497E-2"/>
                  <c:y val="-7.6274216771287207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7C2E-4A0C-8888-F8255E3E01A4}"/>
                </c:ext>
              </c:extLst>
            </c:dLbl>
            <c:dLbl>
              <c:idx val="2"/>
              <c:layout>
                <c:manualLayout>
                  <c:x val="0.10918591417774341"/>
                  <c:y val="-8.0942334113069031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7C2E-4A0C-8888-F8255E3E01A4}"/>
                </c:ext>
              </c:extLst>
            </c:dLbl>
            <c:dLbl>
              <c:idx val="3"/>
              <c:layout>
                <c:manualLayout>
                  <c:x val="4.3339181755839909E-2"/>
                  <c:y val="-6.3271634616512166E-3"/>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7C2E-4A0C-8888-F8255E3E01A4}"/>
                </c:ext>
              </c:extLst>
            </c:dLbl>
            <c:dLbl>
              <c:idx val="4"/>
              <c:layout>
                <c:manualLayout>
                  <c:x val="9.6177612092738229E-2"/>
                  <c:y val="3.3915453635902679E-3"/>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7C2E-4A0C-8888-F8255E3E01A4}"/>
                </c:ext>
              </c:extLst>
            </c:dLbl>
            <c:dLbl>
              <c:idx val="5"/>
              <c:layout>
                <c:manualLayout>
                  <c:x val="4.9640887403883949E-2"/>
                  <c:y val="1.2287755773085133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7C2E-4A0C-8888-F8255E3E01A4}"/>
                </c:ext>
              </c:extLst>
            </c:dLbl>
            <c:dLbl>
              <c:idx val="6"/>
              <c:layout>
                <c:manualLayout>
                  <c:x val="3.4322519223193224E-2"/>
                  <c:y val="2.3273867346742534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7C2E-4A0C-8888-F8255E3E01A4}"/>
                </c:ext>
              </c:extLst>
            </c:dLbl>
            <c:dLbl>
              <c:idx val="7"/>
              <c:layout>
                <c:manualLayout>
                  <c:x val="9.3826692151684571E-2"/>
                  <c:y val="6.9634446712093659E-3"/>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7C2E-4A0C-8888-F8255E3E01A4}"/>
                </c:ext>
              </c:extLst>
            </c:dLbl>
            <c:dLbl>
              <c:idx val="8"/>
              <c:layout>
                <c:manualLayout>
                  <c:x val="-7.6491530122415633E-3"/>
                  <c:y val="9.6479978835968913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7C2E-4A0C-8888-F8255E3E01A4}"/>
                </c:ext>
              </c:extLst>
            </c:dLbl>
            <c:dLbl>
              <c:idx val="9"/>
              <c:layout>
                <c:manualLayout>
                  <c:x val="-0.10747497701971198"/>
                  <c:y val="2.5392381230243739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3-7C2E-4A0C-8888-F8255E3E01A4}"/>
                </c:ext>
              </c:extLst>
            </c:dLbl>
            <c:numFmt formatCode="0.00%" sourceLinked="0"/>
            <c:spPr>
              <a:noFill/>
              <a:ln>
                <a:noFill/>
              </a:ln>
              <a:effectLst/>
            </c:sp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'K2.1.3.1 VPM podľa ÚPSVR'!$N$40:$W$40</c:f>
              <c:strCache>
                <c:ptCount val="10"/>
                <c:pt idx="0">
                  <c:v>ISCO 0</c:v>
                </c:pt>
                <c:pt idx="1">
                  <c:v>ISCO 1</c:v>
                </c:pt>
                <c:pt idx="2">
                  <c:v>ISCO 2</c:v>
                </c:pt>
                <c:pt idx="3">
                  <c:v>ISCO 3</c:v>
                </c:pt>
                <c:pt idx="4">
                  <c:v>ISCO 4</c:v>
                </c:pt>
                <c:pt idx="5">
                  <c:v>ISCO 5</c:v>
                </c:pt>
                <c:pt idx="6">
                  <c:v>ISCO 6</c:v>
                </c:pt>
                <c:pt idx="7">
                  <c:v>ISCO 7</c:v>
                </c:pt>
                <c:pt idx="8">
                  <c:v>ISCO 8</c:v>
                </c:pt>
                <c:pt idx="9">
                  <c:v>ISCO 9</c:v>
                </c:pt>
              </c:strCache>
            </c:strRef>
          </c:cat>
          <c:val>
            <c:numRef>
              <c:f>'K2.1.3.1 VPM podľa ÚPSVR'!$N$41:$W$41</c:f>
              <c:numCache>
                <c:formatCode>0.00</c:formatCode>
                <c:ptCount val="10"/>
                <c:pt idx="0">
                  <c:v>4.9734335756500695E-3</c:v>
                </c:pt>
                <c:pt idx="1">
                  <c:v>0.79184167429457186</c:v>
                </c:pt>
                <c:pt idx="2">
                  <c:v>6.1065475253023438</c:v>
                </c:pt>
                <c:pt idx="3">
                  <c:v>3.5511499880992838</c:v>
                </c:pt>
                <c:pt idx="4">
                  <c:v>4.3260583052196182</c:v>
                </c:pt>
                <c:pt idx="5">
                  <c:v>8.318896560870682</c:v>
                </c:pt>
                <c:pt idx="6">
                  <c:v>0.81824823827957094</c:v>
                </c:pt>
                <c:pt idx="7">
                  <c:v>20.55922708105631</c:v>
                </c:pt>
                <c:pt idx="8">
                  <c:v>44.202811884611606</c:v>
                </c:pt>
                <c:pt idx="9">
                  <c:v>11.320245308690364</c:v>
                </c:pt>
              </c:numCache>
            </c:numRef>
          </c:val>
          <c:extLst>
            <c:ext xmlns:c16="http://schemas.microsoft.com/office/drawing/2014/chart" uri="{C3380CC4-5D6E-409C-BE32-E72D297353CC}">
              <c16:uniqueId val="{00000014-7C2E-4A0C-8888-F8255E3E01A4}"/>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9945605860424"/>
          <c:y val="3.4384408845446038E-2"/>
          <c:w val="0.79466676706484252"/>
          <c:h val="0.7302407457688479"/>
        </c:manualLayout>
      </c:layout>
      <c:barChart>
        <c:barDir val="col"/>
        <c:grouping val="clustered"/>
        <c:varyColors val="0"/>
        <c:ser>
          <c:idx val="0"/>
          <c:order val="0"/>
          <c:tx>
            <c:strRef>
              <c:f>'K2.1.3.1 Dlhodobo nezamestnaní'!$Q$18</c:f>
              <c:strCache>
                <c:ptCount val="1"/>
                <c:pt idx="0">
                  <c:v>2020 - počet UoZ - dlhodobo nezamestnaných občanov</c:v>
                </c:pt>
              </c:strCache>
            </c:strRef>
          </c:tx>
          <c:spPr>
            <a:solidFill>
              <a:schemeClr val="bg1">
                <a:lumMod val="65000"/>
              </a:schemeClr>
            </a:solidFill>
            <a:ln>
              <a:solidFill>
                <a:schemeClr val="bg1">
                  <a:lumMod val="65000"/>
                </a:schemeClr>
              </a:solidFill>
            </a:ln>
          </c:spPr>
          <c:invertIfNegative val="0"/>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nezamestnaní'!$Q$19:$Q$30</c:f>
              <c:numCache>
                <c:formatCode>General</c:formatCode>
                <c:ptCount val="12"/>
                <c:pt idx="0">
                  <c:v>58890</c:v>
                </c:pt>
                <c:pt idx="1">
                  <c:v>58548</c:v>
                </c:pt>
                <c:pt idx="2">
                  <c:v>59331</c:v>
                </c:pt>
                <c:pt idx="3">
                  <c:v>60647</c:v>
                </c:pt>
                <c:pt idx="4">
                  <c:v>62664</c:v>
                </c:pt>
                <c:pt idx="5">
                  <c:v>64977</c:v>
                </c:pt>
                <c:pt idx="6">
                  <c:v>66995</c:v>
                </c:pt>
                <c:pt idx="7">
                  <c:v>70084</c:v>
                </c:pt>
                <c:pt idx="8">
                  <c:v>72699</c:v>
                </c:pt>
                <c:pt idx="9">
                  <c:v>74476</c:v>
                </c:pt>
                <c:pt idx="10">
                  <c:v>76472</c:v>
                </c:pt>
                <c:pt idx="11">
                  <c:v>79665</c:v>
                </c:pt>
              </c:numCache>
            </c:numRef>
          </c:val>
          <c:extLst>
            <c:ext xmlns:c16="http://schemas.microsoft.com/office/drawing/2014/chart" uri="{C3380CC4-5D6E-409C-BE32-E72D297353CC}">
              <c16:uniqueId val="{00000000-5878-4D14-B7F4-E0F79D901B14}"/>
            </c:ext>
          </c:extLst>
        </c:ser>
        <c:ser>
          <c:idx val="1"/>
          <c:order val="1"/>
          <c:tx>
            <c:strRef>
              <c:f>'K2.1.3.1 Dlhodobo nezamestnaní'!$T$18</c:f>
              <c:strCache>
                <c:ptCount val="1"/>
                <c:pt idx="0">
                  <c:v>2021 - počet UoZ - dlhodobo nezamestnaných občanov</c:v>
                </c:pt>
              </c:strCache>
            </c:strRef>
          </c:tx>
          <c:spPr>
            <a:solidFill>
              <a:srgbClr val="B7194A"/>
            </a:solidFill>
          </c:spPr>
          <c:invertIfNegative val="0"/>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nezamestnaní'!$T$19:$T$30</c:f>
              <c:numCache>
                <c:formatCode>General</c:formatCode>
                <c:ptCount val="12"/>
                <c:pt idx="0">
                  <c:v>83591</c:v>
                </c:pt>
                <c:pt idx="1">
                  <c:v>86826</c:v>
                </c:pt>
                <c:pt idx="2">
                  <c:v>92296</c:v>
                </c:pt>
                <c:pt idx="3">
                  <c:v>95710</c:v>
                </c:pt>
                <c:pt idx="4">
                  <c:v>97291</c:v>
                </c:pt>
                <c:pt idx="5">
                  <c:v>99363</c:v>
                </c:pt>
                <c:pt idx="6">
                  <c:v>98288</c:v>
                </c:pt>
                <c:pt idx="7">
                  <c:v>99176</c:v>
                </c:pt>
                <c:pt idx="8">
                  <c:v>97362</c:v>
                </c:pt>
                <c:pt idx="9">
                  <c:v>95505</c:v>
                </c:pt>
                <c:pt idx="10">
                  <c:v>94377</c:v>
                </c:pt>
                <c:pt idx="11">
                  <c:v>94217</c:v>
                </c:pt>
              </c:numCache>
            </c:numRef>
          </c:val>
          <c:extLst>
            <c:ext xmlns:c16="http://schemas.microsoft.com/office/drawing/2014/chart" uri="{C3380CC4-5D6E-409C-BE32-E72D297353CC}">
              <c16:uniqueId val="{00000001-5878-4D14-B7F4-E0F79D901B14}"/>
            </c:ext>
          </c:extLst>
        </c:ser>
        <c:dLbls>
          <c:showLegendKey val="0"/>
          <c:showVal val="0"/>
          <c:showCatName val="0"/>
          <c:showSerName val="0"/>
          <c:showPercent val="0"/>
          <c:showBubbleSize val="0"/>
        </c:dLbls>
        <c:gapWidth val="150"/>
        <c:axId val="354965728"/>
        <c:axId val="354959848"/>
      </c:barChart>
      <c:lineChart>
        <c:grouping val="standard"/>
        <c:varyColors val="0"/>
        <c:ser>
          <c:idx val="2"/>
          <c:order val="2"/>
          <c:tx>
            <c:strRef>
              <c:f>'K2.1.3.1 Dlhodobo nezamestnaní'!$R$18</c:f>
              <c:strCache>
                <c:ptCount val="1"/>
                <c:pt idx="0">
                  <c:v>2020 - podiel UoZ - dlhodobo nezamestnaných občanov</c:v>
                </c:pt>
              </c:strCache>
            </c:strRef>
          </c:tx>
          <c:spPr>
            <a:ln w="25400">
              <a:solidFill>
                <a:srgbClr val="E85E86"/>
              </a:solidFill>
            </a:ln>
          </c:spPr>
          <c:marker>
            <c:symbol val="diamond"/>
            <c:size val="8"/>
            <c:spPr>
              <a:solidFill>
                <a:srgbClr val="E85E86"/>
              </a:solidFill>
              <a:ln w="19050" cap="sq">
                <a:solidFill>
                  <a:srgbClr val="E85E86"/>
                </a:solidFill>
              </a:ln>
            </c:spPr>
          </c:marker>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nezamestnaní'!$R$19:$R$30</c:f>
              <c:numCache>
                <c:formatCode>0.00%</c:formatCode>
                <c:ptCount val="12"/>
                <c:pt idx="0">
                  <c:v>0.34896330226301725</c:v>
                </c:pt>
                <c:pt idx="1">
                  <c:v>0.34671483137417464</c:v>
                </c:pt>
                <c:pt idx="2">
                  <c:v>0.34723498393487334</c:v>
                </c:pt>
                <c:pt idx="3">
                  <c:v>0.29659135367762129</c:v>
                </c:pt>
                <c:pt idx="4">
                  <c:v>0.28592939372784143</c:v>
                </c:pt>
                <c:pt idx="5">
                  <c:v>0.28813611933944694</c:v>
                </c:pt>
                <c:pt idx="6">
                  <c:v>0.2893902481166632</c:v>
                </c:pt>
                <c:pt idx="7">
                  <c:v>0.30535428748197302</c:v>
                </c:pt>
                <c:pt idx="8">
                  <c:v>0.32398069458494694</c:v>
                </c:pt>
                <c:pt idx="9">
                  <c:v>0.33511217501642354</c:v>
                </c:pt>
                <c:pt idx="10">
                  <c:v>0.34296067738231917</c:v>
                </c:pt>
                <c:pt idx="11">
                  <c:v>0.35042073361162307</c:v>
                </c:pt>
              </c:numCache>
            </c:numRef>
          </c:val>
          <c:smooth val="0"/>
          <c:extLst>
            <c:ext xmlns:c16="http://schemas.microsoft.com/office/drawing/2014/chart" uri="{C3380CC4-5D6E-409C-BE32-E72D297353CC}">
              <c16:uniqueId val="{00000002-5878-4D14-B7F4-E0F79D901B14}"/>
            </c:ext>
          </c:extLst>
        </c:ser>
        <c:ser>
          <c:idx val="3"/>
          <c:order val="3"/>
          <c:tx>
            <c:strRef>
              <c:f>'K2.1.3.1 Dlhodobo nezamestnaní'!$U$18</c:f>
              <c:strCache>
                <c:ptCount val="1"/>
                <c:pt idx="0">
                  <c:v>2021 - podiel UoZ - dlhodobo nezamestnaných občanov</c:v>
                </c:pt>
              </c:strCache>
            </c:strRef>
          </c:tx>
          <c:spPr>
            <a:ln w="25400">
              <a:solidFill>
                <a:srgbClr val="B7194A"/>
              </a:solidFill>
            </a:ln>
          </c:spPr>
          <c:marker>
            <c:symbol val="square"/>
            <c:size val="8"/>
            <c:spPr>
              <a:solidFill>
                <a:schemeClr val="bg1"/>
              </a:solidFill>
              <a:ln w="19050" cap="rnd">
                <a:solidFill>
                  <a:srgbClr val="C00000"/>
                </a:solidFill>
              </a:ln>
            </c:spPr>
          </c:marker>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nezamestnaní'!$U$19:$U$30</c:f>
              <c:numCache>
                <c:formatCode>0.00%</c:formatCode>
                <c:ptCount val="12"/>
                <c:pt idx="0">
                  <c:v>0.3590077263688643</c:v>
                </c:pt>
                <c:pt idx="1">
                  <c:v>0.37059516492522027</c:v>
                </c:pt>
                <c:pt idx="2">
                  <c:v>0.3928458938801917</c:v>
                </c:pt>
                <c:pt idx="3">
                  <c:v>0.40819372888873723</c:v>
                </c:pt>
                <c:pt idx="4">
                  <c:v>0.41894423177122581</c:v>
                </c:pt>
                <c:pt idx="5">
                  <c:v>0.43315431092356382</c:v>
                </c:pt>
                <c:pt idx="6">
                  <c:v>0.43803089319297994</c:v>
                </c:pt>
                <c:pt idx="7">
                  <c:v>0.45672286515586213</c:v>
                </c:pt>
                <c:pt idx="8">
                  <c:v>0.46262401642148476</c:v>
                </c:pt>
                <c:pt idx="9">
                  <c:v>0.4713526372156609</c:v>
                </c:pt>
                <c:pt idx="10">
                  <c:v>0.47586561587680953</c:v>
                </c:pt>
                <c:pt idx="11">
                  <c:v>0.47055562492196279</c:v>
                </c:pt>
              </c:numCache>
            </c:numRef>
          </c:val>
          <c:smooth val="0"/>
          <c:extLst>
            <c:ext xmlns:c16="http://schemas.microsoft.com/office/drawing/2014/chart" uri="{C3380CC4-5D6E-409C-BE32-E72D297353CC}">
              <c16:uniqueId val="{00000003-5878-4D14-B7F4-E0F79D901B14}"/>
            </c:ext>
          </c:extLst>
        </c:ser>
        <c:dLbls>
          <c:showLegendKey val="0"/>
          <c:showVal val="0"/>
          <c:showCatName val="0"/>
          <c:showSerName val="0"/>
          <c:showPercent val="0"/>
          <c:showBubbleSize val="0"/>
        </c:dLbls>
        <c:marker val="1"/>
        <c:smooth val="0"/>
        <c:axId val="354960632"/>
        <c:axId val="354966120"/>
      </c:lineChart>
      <c:catAx>
        <c:axId val="354965728"/>
        <c:scaling>
          <c:orientation val="minMax"/>
        </c:scaling>
        <c:delete val="0"/>
        <c:axPos val="b"/>
        <c:numFmt formatCode="General" sourceLinked="1"/>
        <c:majorTickMark val="out"/>
        <c:minorTickMark val="none"/>
        <c:tickLblPos val="nextTo"/>
        <c:crossAx val="354959848"/>
        <c:crosses val="autoZero"/>
        <c:auto val="1"/>
        <c:lblAlgn val="ctr"/>
        <c:lblOffset val="100"/>
        <c:noMultiLvlLbl val="0"/>
      </c:catAx>
      <c:valAx>
        <c:axId val="354959848"/>
        <c:scaling>
          <c:orientation val="minMax"/>
          <c:max val="100000"/>
          <c:min val="40000"/>
        </c:scaling>
        <c:delete val="0"/>
        <c:axPos val="l"/>
        <c:majorGridlines>
          <c:spPr>
            <a:ln>
              <a:solidFill>
                <a:schemeClr val="bg1">
                  <a:lumMod val="75000"/>
                </a:schemeClr>
              </a:solidFill>
            </a:ln>
          </c:spPr>
        </c:majorGridlines>
        <c:numFmt formatCode="#,##0" sourceLinked="0"/>
        <c:majorTickMark val="out"/>
        <c:minorTickMark val="none"/>
        <c:tickLblPos val="nextTo"/>
        <c:crossAx val="354965728"/>
        <c:crosses val="autoZero"/>
        <c:crossBetween val="between"/>
        <c:majorUnit val="10000"/>
        <c:minorUnit val="5000"/>
      </c:valAx>
      <c:valAx>
        <c:axId val="354966120"/>
        <c:scaling>
          <c:orientation val="minMax"/>
          <c:max val="0.55000000000000004"/>
          <c:min val="0.25"/>
        </c:scaling>
        <c:delete val="0"/>
        <c:axPos val="r"/>
        <c:numFmt formatCode="0%" sourceLinked="0"/>
        <c:majorTickMark val="out"/>
        <c:minorTickMark val="none"/>
        <c:tickLblPos val="nextTo"/>
        <c:crossAx val="354960632"/>
        <c:crosses val="max"/>
        <c:crossBetween val="between"/>
        <c:majorUnit val="5.000000000000001E-2"/>
      </c:valAx>
      <c:catAx>
        <c:axId val="354960632"/>
        <c:scaling>
          <c:orientation val="minMax"/>
        </c:scaling>
        <c:delete val="1"/>
        <c:axPos val="b"/>
        <c:numFmt formatCode="General" sourceLinked="1"/>
        <c:majorTickMark val="out"/>
        <c:minorTickMark val="none"/>
        <c:tickLblPos val="none"/>
        <c:crossAx val="354966120"/>
        <c:crossesAt val="44"/>
        <c:auto val="1"/>
        <c:lblAlgn val="ctr"/>
        <c:lblOffset val="100"/>
        <c:noMultiLvlLbl val="0"/>
      </c:catAx>
    </c:plotArea>
    <c:legend>
      <c:legendPos val="b"/>
      <c:layout>
        <c:manualLayout>
          <c:xMode val="edge"/>
          <c:yMode val="edge"/>
          <c:x val="0"/>
          <c:y val="0.86981068525511784"/>
          <c:w val="1"/>
          <c:h val="0.13017249889284471"/>
        </c:manualLayout>
      </c:layout>
      <c:overlay val="0"/>
    </c:legend>
    <c:plotVisOnly val="1"/>
    <c:dispBlanksAs val="zero"/>
    <c:showDLblsOverMax val="0"/>
  </c:chart>
  <c:spPr>
    <a:solidFill>
      <a:schemeClr val="bg1"/>
    </a:solidFill>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888888888888903E-2"/>
          <c:y val="5.1400554097404502E-2"/>
          <c:w val="0.86253937007874004"/>
          <c:h val="0.70450761754108682"/>
        </c:manualLayout>
      </c:layout>
      <c:barChart>
        <c:barDir val="col"/>
        <c:grouping val="clustered"/>
        <c:varyColors val="0"/>
        <c:ser>
          <c:idx val="0"/>
          <c:order val="0"/>
          <c:tx>
            <c:strRef>
              <c:f>'K2.1.3.2 Nezamestnanosť VZPS'!$J$42</c:f>
              <c:strCache>
                <c:ptCount val="1"/>
                <c:pt idx="0">
                  <c:v>Nezamestnaní spolu</c:v>
                </c:pt>
              </c:strCache>
            </c:strRef>
          </c:tx>
          <c:spPr>
            <a:solidFill>
              <a:srgbClr val="FAACBF"/>
            </a:solidFill>
          </c:spPr>
          <c:invertIfNegative val="0"/>
          <c:cat>
            <c:strRef>
              <c:f>'K2.1.3.2 Nezamestnanosť VZPS'!$L$41:$T$41</c:f>
              <c:strCache>
                <c:ptCount val="9"/>
                <c:pt idx="0">
                  <c:v>2020</c:v>
                </c:pt>
                <c:pt idx="1">
                  <c:v>2019</c:v>
                </c:pt>
                <c:pt idx="2">
                  <c:v>2018</c:v>
                </c:pt>
                <c:pt idx="3">
                  <c:v>2017</c:v>
                </c:pt>
                <c:pt idx="4">
                  <c:v>2016</c:v>
                </c:pt>
                <c:pt idx="5">
                  <c:v>2015</c:v>
                </c:pt>
                <c:pt idx="6">
                  <c:v>2014</c:v>
                </c:pt>
                <c:pt idx="7">
                  <c:v>2013</c:v>
                </c:pt>
                <c:pt idx="8">
                  <c:v>2012</c:v>
                </c:pt>
              </c:strCache>
            </c:strRef>
          </c:cat>
          <c:val>
            <c:numRef>
              <c:f>'K2.1.3.2 Nezamestnanosť VZPS'!$L$42:$T$42</c:f>
              <c:numCache>
                <c:formatCode>General</c:formatCode>
                <c:ptCount val="9"/>
                <c:pt idx="0">
                  <c:v>181.4</c:v>
                </c:pt>
                <c:pt idx="1">
                  <c:v>157.69999999999999</c:v>
                </c:pt>
                <c:pt idx="2">
                  <c:v>179.5</c:v>
                </c:pt>
                <c:pt idx="3">
                  <c:v>224</c:v>
                </c:pt>
                <c:pt idx="4">
                  <c:v>266</c:v>
                </c:pt>
                <c:pt idx="5">
                  <c:v>314.3</c:v>
                </c:pt>
                <c:pt idx="6">
                  <c:v>358.7</c:v>
                </c:pt>
                <c:pt idx="7">
                  <c:v>386</c:v>
                </c:pt>
                <c:pt idx="8">
                  <c:v>377.5</c:v>
                </c:pt>
              </c:numCache>
            </c:numRef>
          </c:val>
          <c:extLst>
            <c:ext xmlns:c16="http://schemas.microsoft.com/office/drawing/2014/chart" uri="{C3380CC4-5D6E-409C-BE32-E72D297353CC}">
              <c16:uniqueId val="{00000000-5D62-4139-8E4E-0BB475FBDEE2}"/>
            </c:ext>
          </c:extLst>
        </c:ser>
        <c:ser>
          <c:idx val="1"/>
          <c:order val="1"/>
          <c:tx>
            <c:strRef>
              <c:f>'K2.1.3.2 Nezamestnanosť VZPS'!$J$43</c:f>
              <c:strCache>
                <c:ptCount val="1"/>
                <c:pt idx="0">
                  <c:v>dlhodobo nezamestnaní - viac ako 1 rok</c:v>
                </c:pt>
              </c:strCache>
            </c:strRef>
          </c:tx>
          <c:spPr>
            <a:solidFill>
              <a:schemeClr val="bg1">
                <a:lumMod val="85000"/>
              </a:schemeClr>
            </a:solidFill>
          </c:spPr>
          <c:invertIfNegative val="0"/>
          <c:cat>
            <c:strRef>
              <c:f>'K2.1.3.2 Nezamestnanosť VZPS'!$L$41:$T$41</c:f>
              <c:strCache>
                <c:ptCount val="9"/>
                <c:pt idx="0">
                  <c:v>2020</c:v>
                </c:pt>
                <c:pt idx="1">
                  <c:v>2019</c:v>
                </c:pt>
                <c:pt idx="2">
                  <c:v>2018</c:v>
                </c:pt>
                <c:pt idx="3">
                  <c:v>2017</c:v>
                </c:pt>
                <c:pt idx="4">
                  <c:v>2016</c:v>
                </c:pt>
                <c:pt idx="5">
                  <c:v>2015</c:v>
                </c:pt>
                <c:pt idx="6">
                  <c:v>2014</c:v>
                </c:pt>
                <c:pt idx="7">
                  <c:v>2013</c:v>
                </c:pt>
                <c:pt idx="8">
                  <c:v>2012</c:v>
                </c:pt>
              </c:strCache>
            </c:strRef>
          </c:cat>
          <c:val>
            <c:numRef>
              <c:f>'K2.1.3.2 Nezamestnanosť VZPS'!$L$43:$T$43</c:f>
              <c:numCache>
                <c:formatCode>General</c:formatCode>
                <c:ptCount val="9"/>
                <c:pt idx="0">
                  <c:v>81.7</c:v>
                </c:pt>
                <c:pt idx="1">
                  <c:v>86.7</c:v>
                </c:pt>
                <c:pt idx="2">
                  <c:v>104.3</c:v>
                </c:pt>
                <c:pt idx="3">
                  <c:v>131.69999999999999</c:v>
                </c:pt>
                <c:pt idx="4">
                  <c:v>150.69999999999999</c:v>
                </c:pt>
                <c:pt idx="5">
                  <c:v>195.7</c:v>
                </c:pt>
                <c:pt idx="6">
                  <c:v>239.6</c:v>
                </c:pt>
                <c:pt idx="7">
                  <c:v>257</c:v>
                </c:pt>
                <c:pt idx="8">
                  <c:v>240.7</c:v>
                </c:pt>
              </c:numCache>
            </c:numRef>
          </c:val>
          <c:extLst>
            <c:ext xmlns:c16="http://schemas.microsoft.com/office/drawing/2014/chart" uri="{C3380CC4-5D6E-409C-BE32-E72D297353CC}">
              <c16:uniqueId val="{00000001-5D62-4139-8E4E-0BB475FBDEE2}"/>
            </c:ext>
          </c:extLst>
        </c:ser>
        <c:ser>
          <c:idx val="2"/>
          <c:order val="2"/>
          <c:tx>
            <c:strRef>
              <c:f>'K2.1.3.2 Nezamestnanosť VZPS'!$J$44</c:f>
              <c:strCache>
                <c:ptCount val="1"/>
                <c:pt idx="0">
                  <c:v>1 rok až 2 roky</c:v>
                </c:pt>
              </c:strCache>
            </c:strRef>
          </c:tx>
          <c:spPr>
            <a:solidFill>
              <a:srgbClr val="E02C64"/>
            </a:solidFill>
          </c:spPr>
          <c:invertIfNegative val="0"/>
          <c:cat>
            <c:strRef>
              <c:f>'K2.1.3.2 Nezamestnanosť VZPS'!$L$41:$T$41</c:f>
              <c:strCache>
                <c:ptCount val="9"/>
                <c:pt idx="0">
                  <c:v>2020</c:v>
                </c:pt>
                <c:pt idx="1">
                  <c:v>2019</c:v>
                </c:pt>
                <c:pt idx="2">
                  <c:v>2018</c:v>
                </c:pt>
                <c:pt idx="3">
                  <c:v>2017</c:v>
                </c:pt>
                <c:pt idx="4">
                  <c:v>2016</c:v>
                </c:pt>
                <c:pt idx="5">
                  <c:v>2015</c:v>
                </c:pt>
                <c:pt idx="6">
                  <c:v>2014</c:v>
                </c:pt>
                <c:pt idx="7">
                  <c:v>2013</c:v>
                </c:pt>
                <c:pt idx="8">
                  <c:v>2012</c:v>
                </c:pt>
              </c:strCache>
            </c:strRef>
          </c:cat>
          <c:val>
            <c:numRef>
              <c:f>'K2.1.3.2 Nezamestnanosť VZPS'!$L$44:$T$44</c:f>
              <c:numCache>
                <c:formatCode>General</c:formatCode>
                <c:ptCount val="9"/>
                <c:pt idx="0">
                  <c:v>25.7</c:v>
                </c:pt>
                <c:pt idx="1">
                  <c:v>22.2</c:v>
                </c:pt>
                <c:pt idx="2">
                  <c:v>26.8</c:v>
                </c:pt>
                <c:pt idx="3">
                  <c:v>33.700000000000003</c:v>
                </c:pt>
                <c:pt idx="4">
                  <c:v>37.5</c:v>
                </c:pt>
                <c:pt idx="5">
                  <c:v>53.5</c:v>
                </c:pt>
                <c:pt idx="6">
                  <c:v>64.5</c:v>
                </c:pt>
                <c:pt idx="7">
                  <c:v>61.2</c:v>
                </c:pt>
                <c:pt idx="8">
                  <c:v>70.3</c:v>
                </c:pt>
              </c:numCache>
            </c:numRef>
          </c:val>
          <c:extLst>
            <c:ext xmlns:c16="http://schemas.microsoft.com/office/drawing/2014/chart" uri="{C3380CC4-5D6E-409C-BE32-E72D297353CC}">
              <c16:uniqueId val="{00000002-5D62-4139-8E4E-0BB475FBDEE2}"/>
            </c:ext>
          </c:extLst>
        </c:ser>
        <c:ser>
          <c:idx val="3"/>
          <c:order val="3"/>
          <c:tx>
            <c:strRef>
              <c:f>'K2.1.3.2 Nezamestnanosť VZPS'!$J$45</c:f>
              <c:strCache>
                <c:ptCount val="1"/>
                <c:pt idx="0">
                  <c:v>viac ako 2 roky</c:v>
                </c:pt>
              </c:strCache>
            </c:strRef>
          </c:tx>
          <c:spPr>
            <a:solidFill>
              <a:schemeClr val="bg1">
                <a:lumMod val="65000"/>
              </a:schemeClr>
            </a:solidFill>
          </c:spPr>
          <c:invertIfNegative val="0"/>
          <c:cat>
            <c:strRef>
              <c:f>'K2.1.3.2 Nezamestnanosť VZPS'!$L$41:$T$41</c:f>
              <c:strCache>
                <c:ptCount val="9"/>
                <c:pt idx="0">
                  <c:v>2020</c:v>
                </c:pt>
                <c:pt idx="1">
                  <c:v>2019</c:v>
                </c:pt>
                <c:pt idx="2">
                  <c:v>2018</c:v>
                </c:pt>
                <c:pt idx="3">
                  <c:v>2017</c:v>
                </c:pt>
                <c:pt idx="4">
                  <c:v>2016</c:v>
                </c:pt>
                <c:pt idx="5">
                  <c:v>2015</c:v>
                </c:pt>
                <c:pt idx="6">
                  <c:v>2014</c:v>
                </c:pt>
                <c:pt idx="7">
                  <c:v>2013</c:v>
                </c:pt>
                <c:pt idx="8">
                  <c:v>2012</c:v>
                </c:pt>
              </c:strCache>
            </c:strRef>
          </c:cat>
          <c:val>
            <c:numRef>
              <c:f>'K2.1.3.2 Nezamestnanosť VZPS'!$L$45:$T$45</c:f>
              <c:numCache>
                <c:formatCode>General</c:formatCode>
                <c:ptCount val="9"/>
                <c:pt idx="0">
                  <c:v>56</c:v>
                </c:pt>
                <c:pt idx="1">
                  <c:v>64.599999999999994</c:v>
                </c:pt>
                <c:pt idx="2">
                  <c:v>77.5</c:v>
                </c:pt>
                <c:pt idx="3">
                  <c:v>98.1</c:v>
                </c:pt>
                <c:pt idx="4">
                  <c:v>113.2</c:v>
                </c:pt>
                <c:pt idx="5">
                  <c:v>142.30000000000001</c:v>
                </c:pt>
                <c:pt idx="6">
                  <c:v>175.1</c:v>
                </c:pt>
                <c:pt idx="7">
                  <c:v>145.19999999999999</c:v>
                </c:pt>
                <c:pt idx="8">
                  <c:v>170.4</c:v>
                </c:pt>
              </c:numCache>
            </c:numRef>
          </c:val>
          <c:extLst>
            <c:ext xmlns:c16="http://schemas.microsoft.com/office/drawing/2014/chart" uri="{C3380CC4-5D6E-409C-BE32-E72D297353CC}">
              <c16:uniqueId val="{00000003-5D62-4139-8E4E-0BB475FBDEE2}"/>
            </c:ext>
          </c:extLst>
        </c:ser>
        <c:dLbls>
          <c:showLegendKey val="0"/>
          <c:showVal val="0"/>
          <c:showCatName val="0"/>
          <c:showSerName val="0"/>
          <c:showPercent val="0"/>
          <c:showBubbleSize val="0"/>
        </c:dLbls>
        <c:gapWidth val="150"/>
        <c:axId val="354960240"/>
        <c:axId val="354959456"/>
      </c:barChart>
      <c:catAx>
        <c:axId val="354960240"/>
        <c:scaling>
          <c:orientation val="minMax"/>
        </c:scaling>
        <c:delete val="0"/>
        <c:axPos val="b"/>
        <c:numFmt formatCode="General" sourceLinked="1"/>
        <c:majorTickMark val="out"/>
        <c:minorTickMark val="none"/>
        <c:tickLblPos val="nextTo"/>
        <c:crossAx val="354959456"/>
        <c:crosses val="autoZero"/>
        <c:auto val="1"/>
        <c:lblAlgn val="ctr"/>
        <c:lblOffset val="100"/>
        <c:noMultiLvlLbl val="0"/>
      </c:catAx>
      <c:valAx>
        <c:axId val="354959456"/>
        <c:scaling>
          <c:orientation val="minMax"/>
        </c:scaling>
        <c:delete val="0"/>
        <c:axPos val="l"/>
        <c:majorGridlines/>
        <c:numFmt formatCode="General" sourceLinked="1"/>
        <c:majorTickMark val="out"/>
        <c:minorTickMark val="none"/>
        <c:tickLblPos val="nextTo"/>
        <c:crossAx val="354960240"/>
        <c:crosses val="autoZero"/>
        <c:crossBetween val="between"/>
        <c:majorUnit val="50"/>
      </c:valAx>
    </c:plotArea>
    <c:legend>
      <c:legendPos val="b"/>
      <c:layout>
        <c:manualLayout>
          <c:xMode val="edge"/>
          <c:yMode val="edge"/>
          <c:x val="0"/>
          <c:y val="0.838742344706912"/>
          <c:w val="1"/>
          <c:h val="0.13347987751531101"/>
        </c:manualLayout>
      </c:layout>
      <c:overlay val="0"/>
    </c:legend>
    <c:plotVisOnly val="1"/>
    <c:dispBlanksAs val="gap"/>
    <c:showDLblsOverMax val="0"/>
  </c:chart>
  <c:spPr>
    <a:ln>
      <a:noFill/>
    </a:ln>
  </c:spPr>
  <c:txPr>
    <a:bodyPr/>
    <a:lstStyle/>
    <a:p>
      <a:pPr>
        <a:defRPr sz="1000">
          <a:latin typeface="Arial Narrow" panose="020B0606020202030204" pitchFamily="34" charset="0"/>
        </a:defRPr>
      </a:pPr>
      <a:endParaRPr lang="sk-SK"/>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8197573656837"/>
          <c:y val="4.6979865771811416E-2"/>
          <c:w val="0.83015597920277295"/>
          <c:h val="0.70134228187919467"/>
        </c:manualLayout>
      </c:layout>
      <c:lineChart>
        <c:grouping val="standard"/>
        <c:varyColors val="0"/>
        <c:ser>
          <c:idx val="0"/>
          <c:order val="0"/>
          <c:tx>
            <c:strRef>
              <c:f>'K2.2.1 Mzdy'!$L$24</c:f>
              <c:strCache>
                <c:ptCount val="1"/>
                <c:pt idx="0">
                  <c:v>Priemerná mesačná mzda nominálna</c:v>
                </c:pt>
              </c:strCache>
            </c:strRef>
          </c:tx>
          <c:spPr>
            <a:ln w="25400">
              <a:solidFill>
                <a:srgbClr val="B7194A"/>
              </a:solidFill>
            </a:ln>
          </c:spPr>
          <c:marker>
            <c:spPr>
              <a:solidFill>
                <a:srgbClr val="B7194A"/>
              </a:solidFill>
              <a:ln>
                <a:solidFill>
                  <a:srgbClr val="B7194A"/>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'K2.2.1 Mzdy'!$M$23:$Z$23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strCache>
            </c:strRef>
          </c:cat>
          <c:val>
            <c:numRef>
              <c:f>'K2.2.1 Mzdy'!$M$24:$Z$24</c:f>
              <c:numCache>
                <c:formatCode>General</c:formatCode>
                <c:ptCount val="14"/>
                <c:pt idx="0">
                  <c:v>108.1</c:v>
                </c:pt>
                <c:pt idx="1">
                  <c:v>103</c:v>
                </c:pt>
                <c:pt idx="2">
                  <c:v>103.2</c:v>
                </c:pt>
                <c:pt idx="3">
                  <c:v>102.2</c:v>
                </c:pt>
                <c:pt idx="4">
                  <c:v>102.4</c:v>
                </c:pt>
                <c:pt idx="5">
                  <c:v>102.4</c:v>
                </c:pt>
                <c:pt idx="6">
                  <c:v>104.1</c:v>
                </c:pt>
                <c:pt idx="7">
                  <c:v>102.9</c:v>
                </c:pt>
                <c:pt idx="8">
                  <c:v>103.3</c:v>
                </c:pt>
                <c:pt idx="9">
                  <c:v>104.6</c:v>
                </c:pt>
                <c:pt idx="10">
                  <c:v>106.2</c:v>
                </c:pt>
                <c:pt idx="11">
                  <c:v>107.8</c:v>
                </c:pt>
                <c:pt idx="12">
                  <c:v>103.8</c:v>
                </c:pt>
                <c:pt idx="13">
                  <c:v>106.9</c:v>
                </c:pt>
              </c:numCache>
            </c:numRef>
          </c:val>
          <c:smooth val="0"/>
          <c:extLst>
            <c:ext xmlns:c16="http://schemas.microsoft.com/office/drawing/2014/chart" uri="{C3380CC4-5D6E-409C-BE32-E72D297353CC}">
              <c16:uniqueId val="{00000010-E7FB-4E61-8968-45B80DC2EF88}"/>
            </c:ext>
          </c:extLst>
        </c:ser>
        <c:ser>
          <c:idx val="1"/>
          <c:order val="1"/>
          <c:tx>
            <c:strRef>
              <c:f>'K2.2.1 Mzdy'!$L$25</c:f>
              <c:strCache>
                <c:ptCount val="1"/>
                <c:pt idx="0">
                  <c:v>Priemerná mesačná mzda reálna</c:v>
                </c:pt>
              </c:strCache>
            </c:strRef>
          </c:tx>
          <c:spPr>
            <a:ln w="25400">
              <a:solidFill>
                <a:schemeClr val="bg1">
                  <a:lumMod val="50000"/>
                </a:schemeClr>
              </a:solidFill>
            </a:ln>
          </c:spPr>
          <c:marker>
            <c:spPr>
              <a:solidFill>
                <a:schemeClr val="bg1">
                  <a:lumMod val="50000"/>
                </a:schemeClr>
              </a:solidFill>
              <a:ln>
                <a:solidFill>
                  <a:schemeClr val="bg1">
                    <a:lumMod val="50000"/>
                  </a:schemeClr>
                </a:solidFill>
              </a:ln>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'K2.2.1 Mzdy'!$M$23:$Z$23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strCache>
            </c:strRef>
          </c:cat>
          <c:val>
            <c:numRef>
              <c:f>'K2.2.1 Mzdy'!$M$25:$Z$25</c:f>
              <c:numCache>
                <c:formatCode>General</c:formatCode>
                <c:ptCount val="14"/>
                <c:pt idx="0">
                  <c:v>103.3</c:v>
                </c:pt>
                <c:pt idx="1">
                  <c:v>101.4</c:v>
                </c:pt>
                <c:pt idx="2">
                  <c:v>102.2</c:v>
                </c:pt>
                <c:pt idx="3">
                  <c:v>98.4</c:v>
                </c:pt>
                <c:pt idx="4">
                  <c:v>98.8</c:v>
                </c:pt>
                <c:pt idx="5">
                  <c:v>101</c:v>
                </c:pt>
                <c:pt idx="6">
                  <c:v>104.2</c:v>
                </c:pt>
                <c:pt idx="7">
                  <c:v>103.2</c:v>
                </c:pt>
                <c:pt idx="8">
                  <c:v>103.8</c:v>
                </c:pt>
                <c:pt idx="9">
                  <c:v>103.3</c:v>
                </c:pt>
                <c:pt idx="10">
                  <c:v>103.6</c:v>
                </c:pt>
                <c:pt idx="11">
                  <c:v>105</c:v>
                </c:pt>
                <c:pt idx="12">
                  <c:v>101.9</c:v>
                </c:pt>
                <c:pt idx="13">
                  <c:v>103.6</c:v>
                </c:pt>
              </c:numCache>
            </c:numRef>
          </c:val>
          <c:smooth val="0"/>
          <c:extLst>
            <c:ext xmlns:c16="http://schemas.microsoft.com/office/drawing/2014/chart" uri="{C3380CC4-5D6E-409C-BE32-E72D297353CC}">
              <c16:uniqueId val="{00000020-E7FB-4E61-8968-45B80DC2EF88}"/>
            </c:ext>
          </c:extLst>
        </c:ser>
        <c:dLbls>
          <c:showLegendKey val="0"/>
          <c:showVal val="0"/>
          <c:showCatName val="0"/>
          <c:showSerName val="0"/>
          <c:showPercent val="0"/>
          <c:showBubbleSize val="0"/>
        </c:dLbls>
        <c:marker val="1"/>
        <c:smooth val="0"/>
        <c:axId val="354961416"/>
        <c:axId val="354961808"/>
      </c:lineChart>
      <c:catAx>
        <c:axId val="354961416"/>
        <c:scaling>
          <c:orientation val="minMax"/>
        </c:scaling>
        <c:delete val="0"/>
        <c:axPos val="b"/>
        <c:numFmt formatCode="General" sourceLinked="1"/>
        <c:majorTickMark val="out"/>
        <c:minorTickMark val="none"/>
        <c:tickLblPos val="nextTo"/>
        <c:txPr>
          <a:bodyPr rot="0" vert="horz"/>
          <a:lstStyle/>
          <a:p>
            <a:pPr>
              <a:defRPr/>
            </a:pPr>
            <a:endParaRPr lang="sk-SK"/>
          </a:p>
        </c:txPr>
        <c:crossAx val="354961808"/>
        <c:crossesAt val="94"/>
        <c:auto val="0"/>
        <c:lblAlgn val="ctr"/>
        <c:lblOffset val="100"/>
        <c:noMultiLvlLbl val="0"/>
      </c:catAx>
      <c:valAx>
        <c:axId val="354961808"/>
        <c:scaling>
          <c:orientation val="minMax"/>
          <c:max val="111"/>
          <c:min val="96"/>
        </c:scaling>
        <c:delete val="0"/>
        <c:axPos val="l"/>
        <c:majorGridlines/>
        <c:title>
          <c:tx>
            <c:rich>
              <a:bodyPr/>
              <a:lstStyle/>
              <a:p>
                <a:pPr>
                  <a:defRPr/>
                </a:pPr>
                <a:r>
                  <a:rPr lang="sk-SK"/>
                  <a:t>predchádzajúci rok = 100</a:t>
                </a:r>
              </a:p>
            </c:rich>
          </c:tx>
          <c:layout>
            <c:manualLayout>
              <c:xMode val="edge"/>
              <c:yMode val="edge"/>
              <c:x val="2.7729636048526862E-2"/>
              <c:y val="0.18456411069421691"/>
            </c:manualLayout>
          </c:layout>
          <c:overlay val="0"/>
        </c:title>
        <c:numFmt formatCode="#,##0.0" sourceLinked="0"/>
        <c:majorTickMark val="out"/>
        <c:minorTickMark val="none"/>
        <c:tickLblPos val="nextTo"/>
        <c:crossAx val="354961416"/>
        <c:crosses val="autoZero"/>
        <c:crossBetween val="between"/>
        <c:majorUnit val="2"/>
      </c:valAx>
    </c:plotArea>
    <c:legend>
      <c:legendPos val="r"/>
      <c:layout>
        <c:manualLayout>
          <c:xMode val="edge"/>
          <c:yMode val="edge"/>
          <c:x val="0.12824974867743114"/>
          <c:y val="0.89933026828022256"/>
          <c:w val="0.83015670701474276"/>
          <c:h val="7.0469798657718324E-2"/>
        </c:manualLayout>
      </c:layout>
      <c:overlay val="0"/>
    </c:legend>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B7194A">
                <a:alpha val="80000"/>
              </a:srgb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'K2.2.1 Mzdy'!$L$6:$U$6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'K2.2.1 Mzdy'!$L$7:$U$7</c:f>
              <c:numCache>
                <c:formatCode>#,##0</c:formatCode>
                <c:ptCount val="10"/>
                <c:pt idx="0">
                  <c:v>805</c:v>
                </c:pt>
                <c:pt idx="1">
                  <c:v>824</c:v>
                </c:pt>
                <c:pt idx="2">
                  <c:v>858</c:v>
                </c:pt>
                <c:pt idx="3">
                  <c:v>883</c:v>
                </c:pt>
                <c:pt idx="4">
                  <c:v>912</c:v>
                </c:pt>
                <c:pt idx="5">
                  <c:v>954</c:v>
                </c:pt>
                <c:pt idx="6">
                  <c:v>1013</c:v>
                </c:pt>
                <c:pt idx="7">
                  <c:v>1092</c:v>
                </c:pt>
                <c:pt idx="8">
                  <c:v>1133</c:v>
                </c:pt>
                <c:pt idx="9" formatCode="General">
                  <c:v>1211</c:v>
                </c:pt>
              </c:numCache>
            </c:numRef>
          </c:val>
          <c:extLst>
            <c:ext xmlns:c16="http://schemas.microsoft.com/office/drawing/2014/chart" uri="{C3380CC4-5D6E-409C-BE32-E72D297353CC}">
              <c16:uniqueId val="{00000000-A168-4F62-A962-74B9D7616E65}"/>
            </c:ext>
          </c:extLst>
        </c:ser>
        <c:dLbls>
          <c:dLblPos val="outEnd"/>
          <c:showLegendKey val="0"/>
          <c:showVal val="1"/>
          <c:showCatName val="0"/>
          <c:showSerName val="0"/>
          <c:showPercent val="0"/>
          <c:showBubbleSize val="0"/>
        </c:dLbls>
        <c:gapWidth val="80"/>
        <c:overlap val="25"/>
        <c:axId val="356081200"/>
        <c:axId val="356082376"/>
      </c:barChart>
      <c:catAx>
        <c:axId val="35608120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cap="none" spc="20" normalizeH="0" baseline="0">
                <a:solidFill>
                  <a:sysClr val="windowText" lastClr="000000"/>
                </a:solidFill>
                <a:latin typeface="Arial Narrow" panose="020B0606020202030204" pitchFamily="34" charset="0"/>
                <a:ea typeface="+mn-ea"/>
                <a:cs typeface="+mn-cs"/>
              </a:defRPr>
            </a:pPr>
            <a:endParaRPr lang="sk-SK"/>
          </a:p>
        </c:txPr>
        <c:crossAx val="356082376"/>
        <c:crosses val="autoZero"/>
        <c:auto val="1"/>
        <c:lblAlgn val="ctr"/>
        <c:lblOffset val="100"/>
        <c:noMultiLvlLbl val="0"/>
      </c:catAx>
      <c:valAx>
        <c:axId val="356082376"/>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spc="20" baseline="0">
                <a:solidFill>
                  <a:sysClr val="windowText" lastClr="000000"/>
                </a:solidFill>
                <a:latin typeface="Arial Narrow" panose="020B0606020202030204" pitchFamily="34" charset="0"/>
                <a:ea typeface="+mn-ea"/>
                <a:cs typeface="+mn-cs"/>
              </a:defRPr>
            </a:pPr>
            <a:endParaRPr lang="sk-SK"/>
          </a:p>
        </c:txPr>
        <c:crossAx val="3560812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950727723112344E-2"/>
          <c:y val="7.5878365123475344E-2"/>
          <c:w val="0.42253294276781955"/>
          <c:h val="0.78231994753642442"/>
        </c:manualLayout>
      </c:layout>
      <c:pieChart>
        <c:varyColors val="1"/>
        <c:ser>
          <c:idx val="0"/>
          <c:order val="0"/>
          <c:dPt>
            <c:idx val="0"/>
            <c:bubble3D val="0"/>
            <c:spPr>
              <a:solidFill>
                <a:srgbClr val="E02C64"/>
              </a:solidFill>
            </c:spPr>
            <c:extLst>
              <c:ext xmlns:c16="http://schemas.microsoft.com/office/drawing/2014/chart" uri="{C3380CC4-5D6E-409C-BE32-E72D297353CC}">
                <c16:uniqueId val="{00000001-5C21-40DA-A407-B8C21935554A}"/>
              </c:ext>
            </c:extLst>
          </c:dPt>
          <c:dPt>
            <c:idx val="1"/>
            <c:bubble3D val="0"/>
            <c:spPr>
              <a:solidFill>
                <a:srgbClr val="FAACBF"/>
              </a:solidFill>
            </c:spPr>
            <c:extLst>
              <c:ext xmlns:c16="http://schemas.microsoft.com/office/drawing/2014/chart" uri="{C3380CC4-5D6E-409C-BE32-E72D297353CC}">
                <c16:uniqueId val="{00000003-5C21-40DA-A407-B8C21935554A}"/>
              </c:ext>
            </c:extLst>
          </c:dPt>
          <c:dPt>
            <c:idx val="2"/>
            <c:bubble3D val="0"/>
            <c:spPr>
              <a:solidFill>
                <a:srgbClr val="B7194A"/>
              </a:solidFill>
              <a:ln>
                <a:solidFill>
                  <a:srgbClr val="B7194A"/>
                </a:solidFill>
              </a:ln>
            </c:spPr>
            <c:extLst>
              <c:ext xmlns:c16="http://schemas.microsoft.com/office/drawing/2014/chart" uri="{C3380CC4-5D6E-409C-BE32-E72D297353CC}">
                <c16:uniqueId val="{00000005-5C21-40DA-A407-B8C21935554A}"/>
              </c:ext>
            </c:extLst>
          </c:dPt>
          <c:dPt>
            <c:idx val="3"/>
            <c:bubble3D val="0"/>
            <c:spPr>
              <a:solidFill>
                <a:schemeClr val="bg1">
                  <a:lumMod val="65000"/>
                </a:schemeClr>
              </a:solidFill>
            </c:spPr>
            <c:extLst>
              <c:ext xmlns:c16="http://schemas.microsoft.com/office/drawing/2014/chart" uri="{C3380CC4-5D6E-409C-BE32-E72D297353CC}">
                <c16:uniqueId val="{00000007-5C21-40DA-A407-B8C21935554A}"/>
              </c:ext>
            </c:extLst>
          </c:dPt>
          <c:dPt>
            <c:idx val="4"/>
            <c:bubble3D val="0"/>
            <c:spPr>
              <a:solidFill>
                <a:schemeClr val="bg1">
                  <a:lumMod val="85000"/>
                </a:schemeClr>
              </a:solidFill>
            </c:spPr>
            <c:extLst>
              <c:ext xmlns:c16="http://schemas.microsoft.com/office/drawing/2014/chart" uri="{C3380CC4-5D6E-409C-BE32-E72D297353CC}">
                <c16:uniqueId val="{00000009-5C21-40DA-A407-B8C21935554A}"/>
              </c:ext>
            </c:extLst>
          </c:dPt>
          <c:dPt>
            <c:idx val="5"/>
            <c:bubble3D val="0"/>
            <c:spPr>
              <a:solidFill>
                <a:srgbClr val="E593AA"/>
              </a:solidFill>
            </c:spPr>
            <c:extLst>
              <c:ext xmlns:c16="http://schemas.microsoft.com/office/drawing/2014/chart" uri="{C3380CC4-5D6E-409C-BE32-E72D297353CC}">
                <c16:uniqueId val="{0000000B-5C21-40DA-A407-B8C21935554A}"/>
              </c:ext>
            </c:extLst>
          </c:dPt>
          <c:dPt>
            <c:idx val="6"/>
            <c:bubble3D val="0"/>
            <c:spPr>
              <a:solidFill>
                <a:srgbClr val="FCC4DD"/>
              </a:solidFill>
            </c:spPr>
            <c:extLst>
              <c:ext xmlns:c16="http://schemas.microsoft.com/office/drawing/2014/chart" uri="{C3380CC4-5D6E-409C-BE32-E72D297353CC}">
                <c16:uniqueId val="{0000000D-5C21-40DA-A407-B8C21935554A}"/>
              </c:ext>
            </c:extLst>
          </c:dPt>
          <c:dPt>
            <c:idx val="7"/>
            <c:bubble3D val="0"/>
            <c:spPr>
              <a:solidFill>
                <a:schemeClr val="bg1">
                  <a:lumMod val="50000"/>
                </a:schemeClr>
              </a:solidFill>
            </c:spPr>
            <c:extLst>
              <c:ext xmlns:c16="http://schemas.microsoft.com/office/drawing/2014/chart" uri="{C3380CC4-5D6E-409C-BE32-E72D297353CC}">
                <c16:uniqueId val="{0000000F-5C21-40DA-A407-B8C21935554A}"/>
              </c:ext>
            </c:extLst>
          </c:dPt>
          <c:dPt>
            <c:idx val="8"/>
            <c:bubble3D val="0"/>
            <c:spPr>
              <a:solidFill>
                <a:schemeClr val="bg1">
                  <a:lumMod val="95000"/>
                </a:schemeClr>
              </a:solidFill>
            </c:spPr>
            <c:extLst>
              <c:ext xmlns:c16="http://schemas.microsoft.com/office/drawing/2014/chart" uri="{C3380CC4-5D6E-409C-BE32-E72D297353CC}">
                <c16:uniqueId val="{00000011-5C21-40DA-A407-B8C21935554A}"/>
              </c:ext>
            </c:extLst>
          </c:dPt>
          <c:dPt>
            <c:idx val="9"/>
            <c:bubble3D val="0"/>
            <c:spPr>
              <a:solidFill>
                <a:schemeClr val="accent3">
                  <a:lumMod val="20000"/>
                  <a:lumOff val="80000"/>
                </a:schemeClr>
              </a:solidFill>
            </c:spPr>
            <c:extLst>
              <c:ext xmlns:c16="http://schemas.microsoft.com/office/drawing/2014/chart" uri="{C3380CC4-5D6E-409C-BE32-E72D297353CC}">
                <c16:uniqueId val="{00000013-5C21-40DA-A407-B8C21935554A}"/>
              </c:ext>
            </c:extLst>
          </c:dPt>
          <c:dPt>
            <c:idx val="10"/>
            <c:bubble3D val="0"/>
            <c:spPr>
              <a:solidFill>
                <a:srgbClr val="F56486"/>
              </a:solidFill>
            </c:spPr>
            <c:extLst>
              <c:ext xmlns:c16="http://schemas.microsoft.com/office/drawing/2014/chart" uri="{C3380CC4-5D6E-409C-BE32-E72D297353CC}">
                <c16:uniqueId val="{00000015-5C21-40DA-A407-B8C21935554A}"/>
              </c:ext>
            </c:extLst>
          </c:dPt>
          <c:dLbls>
            <c:dLbl>
              <c:idx val="0"/>
              <c:layout>
                <c:manualLayout>
                  <c:x val="4.7149565372278282E-2"/>
                  <c:y val="-0.2816670656952334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C21-40DA-A407-B8C21935554A}"/>
                </c:ext>
              </c:extLst>
            </c:dLbl>
            <c:dLbl>
              <c:idx val="1"/>
              <c:layout>
                <c:manualLayout>
                  <c:x val="0.26760022878828016"/>
                  <c:y val="-0.2876888582682257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C21-40DA-A407-B8C21935554A}"/>
                </c:ext>
              </c:extLst>
            </c:dLbl>
            <c:dLbl>
              <c:idx val="2"/>
              <c:layout>
                <c:manualLayout>
                  <c:x val="0.2176582155132846"/>
                  <c:y val="-0.16093712896139575"/>
                </c:manualLayout>
              </c:layout>
              <c:numFmt formatCode="0.0%" sourceLinked="0"/>
              <c:spPr>
                <a:noFill/>
                <a:ln>
                  <a:noFill/>
                </a:ln>
                <a:effectLst/>
              </c:spPr>
              <c:txPr>
                <a:bodyPr/>
                <a:lstStyle/>
                <a:p>
                  <a:pPr>
                    <a:defRPr>
                      <a:solidFill>
                        <a:sysClr val="windowText" lastClr="000000"/>
                      </a:solidFill>
                    </a:defRPr>
                  </a:pPr>
                  <a:endParaRPr lang="sk-SK"/>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5C21-40DA-A407-B8C21935554A}"/>
                </c:ext>
              </c:extLst>
            </c:dLbl>
            <c:dLbl>
              <c:idx val="3"/>
              <c:layout>
                <c:manualLayout>
                  <c:x val="0.29016506719475316"/>
                  <c:y val="-3.1262362869013009E-2"/>
                </c:manualLayout>
              </c:layout>
              <c:numFmt formatCode="0.0%" sourceLinked="0"/>
              <c:spPr>
                <a:noFill/>
                <a:ln>
                  <a:noFill/>
                </a:ln>
                <a:effectLst/>
              </c:spPr>
              <c:txPr>
                <a:bodyPr/>
                <a:lstStyle/>
                <a:p>
                  <a:pPr>
                    <a:defRPr>
                      <a:solidFill>
                        <a:sysClr val="windowText" lastClr="000000"/>
                      </a:solidFill>
                    </a:defRPr>
                  </a:pPr>
                  <a:endParaRPr lang="sk-SK"/>
                </a:p>
              </c:txPr>
              <c:showLegendKey val="0"/>
              <c:showVal val="0"/>
              <c:showCatName val="1"/>
              <c:showSerName val="0"/>
              <c:showPercent val="1"/>
              <c:showBubbleSize val="0"/>
              <c:extLst>
                <c:ext xmlns:c15="http://schemas.microsoft.com/office/drawing/2012/chart" uri="{CE6537A1-D6FC-4f65-9D91-7224C49458BB}">
                  <c15:layout>
                    <c:manualLayout>
                      <c:w val="0.21467978597795076"/>
                      <c:h val="0.16441232515750487"/>
                    </c:manualLayout>
                  </c15:layout>
                </c:ext>
                <c:ext xmlns:c16="http://schemas.microsoft.com/office/drawing/2014/chart" uri="{C3380CC4-5D6E-409C-BE32-E72D297353CC}">
                  <c16:uniqueId val="{00000007-5C21-40DA-A407-B8C21935554A}"/>
                </c:ext>
              </c:extLst>
            </c:dLbl>
            <c:dLbl>
              <c:idx val="4"/>
              <c:layout>
                <c:manualLayout>
                  <c:x val="0.19031498766754307"/>
                  <c:y val="1.57458868940714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5C21-40DA-A407-B8C21935554A}"/>
                </c:ext>
              </c:extLst>
            </c:dLbl>
            <c:dLbl>
              <c:idx val="5"/>
              <c:layout>
                <c:manualLayout>
                  <c:x val="0.26576969460541905"/>
                  <c:y val="6.836152525069853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5C21-40DA-A407-B8C21935554A}"/>
                </c:ext>
              </c:extLst>
            </c:dLbl>
            <c:dLbl>
              <c:idx val="6"/>
              <c:layout>
                <c:manualLayout>
                  <c:x val="0.30989838198883324"/>
                  <c:y val="9.619224244536409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5C21-40DA-A407-B8C21935554A}"/>
                </c:ext>
              </c:extLst>
            </c:dLbl>
            <c:dLbl>
              <c:idx val="7"/>
              <c:layout>
                <c:manualLayout>
                  <c:x val="8.1262171473006128E-2"/>
                  <c:y val="5.053629683430015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5C21-40DA-A407-B8C21935554A}"/>
                </c:ext>
              </c:extLst>
            </c:dLbl>
            <c:dLbl>
              <c:idx val="8"/>
              <c:layout>
                <c:manualLayout>
                  <c:x val="-0.12655238432653748"/>
                  <c:y val="1.376685163532157E-2"/>
                </c:manualLayout>
              </c:layout>
              <c:numFmt formatCode="0.0%" sourceLinked="0"/>
              <c:spPr>
                <a:noFill/>
                <a:ln>
                  <a:noFill/>
                </a:ln>
                <a:effectLst/>
              </c:spPr>
              <c:txPr>
                <a:bodyPr wrap="square" lIns="38100" tIns="19050" rIns="38100" bIns="19050" anchor="ctr">
                  <a:noAutofit/>
                </a:bodyPr>
                <a:lstStyle/>
                <a:p>
                  <a:pPr>
                    <a:defRPr/>
                  </a:pPr>
                  <a:endParaRPr lang="sk-SK"/>
                </a:p>
              </c:txPr>
              <c:showLegendKey val="0"/>
              <c:showVal val="0"/>
              <c:showCatName val="1"/>
              <c:showSerName val="0"/>
              <c:showPercent val="1"/>
              <c:showBubbleSize val="0"/>
              <c:extLst>
                <c:ext xmlns:c15="http://schemas.microsoft.com/office/drawing/2012/chart" uri="{CE6537A1-D6FC-4f65-9D91-7224C49458BB}">
                  <c15:layout>
                    <c:manualLayout>
                      <c:w val="0.2314408695778179"/>
                      <c:h val="0.17660418635878744"/>
                    </c:manualLayout>
                  </c15:layout>
                </c:ext>
                <c:ext xmlns:c16="http://schemas.microsoft.com/office/drawing/2014/chart" uri="{C3380CC4-5D6E-409C-BE32-E72D297353CC}">
                  <c16:uniqueId val="{00000011-5C21-40DA-A407-B8C21935554A}"/>
                </c:ext>
              </c:extLst>
            </c:dLbl>
            <c:dLbl>
              <c:idx val="9"/>
              <c:layout>
                <c:manualLayout>
                  <c:x val="3.4295122228005792E-2"/>
                  <c:y val="-0.110608522225159"/>
                </c:manualLayout>
              </c:layout>
              <c:numFmt formatCode="0.0%" sourceLinked="0"/>
              <c:spPr>
                <a:noFill/>
                <a:ln>
                  <a:noFill/>
                </a:ln>
                <a:effectLst/>
              </c:spPr>
              <c:txPr>
                <a:bodyPr wrap="square" lIns="38100" tIns="19050" rIns="38100" bIns="19050" anchor="ctr">
                  <a:spAutoFit/>
                </a:bodyPr>
                <a:lstStyle/>
                <a:p>
                  <a:pPr>
                    <a:defRPr sz="1000" b="0">
                      <a:solidFill>
                        <a:schemeClr val="bg1"/>
                      </a:solidFill>
                    </a:defRPr>
                  </a:pPr>
                  <a:endParaRPr lang="sk-SK"/>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5C21-40DA-A407-B8C21935554A}"/>
                </c:ext>
              </c:extLst>
            </c:dLbl>
            <c:dLbl>
              <c:idx val="10"/>
              <c:layout>
                <c:manualLayout>
                  <c:x val="4.7405022824284819E-2"/>
                  <c:y val="0.18097446436821332"/>
                </c:manualLayout>
              </c:layout>
              <c:numFmt formatCode="0.0%" sourceLinked="0"/>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5C21-40DA-A407-B8C21935554A}"/>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'K2.2.4 BOZP'!$P$4:$P$14</c:f>
              <c:strCache>
                <c:ptCount val="11"/>
                <c:pt idx="0">
                  <c:v>Náradie, nástroje, ručne ovládané strojčeky a prístroje</c:v>
                </c:pt>
                <c:pt idx="1">
                  <c:v>Priemyselné škodliviny, horúce látky a predmety, oheň a výbušniny</c:v>
                </c:pt>
                <c:pt idx="2">
                  <c:v>Elektrina</c:v>
                </c:pt>
                <c:pt idx="3">
                  <c:v>Kotly, nádoby a vedenia (potrubia) pod tlakom </c:v>
                </c:pt>
                <c:pt idx="4">
                  <c:v>Ľudia, zvieratá a prírodné živly</c:v>
                </c:pt>
                <c:pt idx="5">
                  <c:v>Iné zdroje</c:v>
                </c:pt>
                <c:pt idx="6">
                  <c:v>Dopravné prostriedky</c:v>
                </c:pt>
                <c:pt idx="7">
                  <c:v>Zdvíhadlá a dopravníky, zdvíhacie a dopravné pomôcky</c:v>
                </c:pt>
                <c:pt idx="8">
                  <c:v>Stroje - hnacie, pomocné, obrábacie a pracovné</c:v>
                </c:pt>
                <c:pt idx="9">
                  <c:v>Pracovné, príp. cestné dopravné priestory ako zdroje pádov osôb </c:v>
                </c:pt>
                <c:pt idx="10">
                  <c:v>Materiál, bremená, predmety</c:v>
                </c:pt>
              </c:strCache>
            </c:strRef>
          </c:cat>
          <c:val>
            <c:numRef>
              <c:f>'K2.2.4 BOZP'!$Q$4:$Q$14</c:f>
              <c:numCache>
                <c:formatCode>0.0%</c:formatCode>
                <c:ptCount val="11"/>
                <c:pt idx="0">
                  <c:v>9.4E-2</c:v>
                </c:pt>
                <c:pt idx="1">
                  <c:v>2.1999999999999999E-2</c:v>
                </c:pt>
                <c:pt idx="2">
                  <c:v>1E-3</c:v>
                </c:pt>
                <c:pt idx="3">
                  <c:v>1E-3</c:v>
                </c:pt>
                <c:pt idx="4">
                  <c:v>3.6999999999999998E-2</c:v>
                </c:pt>
                <c:pt idx="5">
                  <c:v>3.5000000000000003E-2</c:v>
                </c:pt>
                <c:pt idx="6">
                  <c:v>8.4000000000000005E-2</c:v>
                </c:pt>
                <c:pt idx="7">
                  <c:v>3.1E-2</c:v>
                </c:pt>
                <c:pt idx="8">
                  <c:v>0.105</c:v>
                </c:pt>
                <c:pt idx="9">
                  <c:v>0.29699999999999999</c:v>
                </c:pt>
                <c:pt idx="10">
                  <c:v>0.29199999999999998</c:v>
                </c:pt>
              </c:numCache>
            </c:numRef>
          </c:val>
          <c:extLst>
            <c:ext xmlns:c16="http://schemas.microsoft.com/office/drawing/2014/chart" uri="{C3380CC4-5D6E-409C-BE32-E72D297353CC}">
              <c16:uniqueId val="{00000016-5C21-40DA-A407-B8C21935554A}"/>
            </c:ext>
          </c:extLst>
        </c:ser>
        <c:dLbls>
          <c:showLegendKey val="0"/>
          <c:showVal val="0"/>
          <c:showCatName val="0"/>
          <c:showSerName val="0"/>
          <c:showPercent val="0"/>
          <c:showBubbleSize val="0"/>
          <c:showLeaderLines val="1"/>
        </c:dLbls>
        <c:firstSliceAng val="45"/>
      </c:pieChart>
    </c:plotArea>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137561769367186"/>
          <c:y val="0.27063636110278899"/>
          <c:w val="0.46989981301021588"/>
          <c:h val="0.61446766113692897"/>
        </c:manualLayout>
      </c:layout>
      <c:pieChart>
        <c:varyColors val="1"/>
        <c:ser>
          <c:idx val="0"/>
          <c:order val="0"/>
          <c:dPt>
            <c:idx val="0"/>
            <c:bubble3D val="0"/>
            <c:spPr>
              <a:solidFill>
                <a:srgbClr val="E02C64"/>
              </a:solidFill>
              <a:ln>
                <a:solidFill>
                  <a:srgbClr val="B7194A"/>
                </a:solidFill>
              </a:ln>
            </c:spPr>
            <c:extLst>
              <c:ext xmlns:c16="http://schemas.microsoft.com/office/drawing/2014/chart" uri="{C3380CC4-5D6E-409C-BE32-E72D297353CC}">
                <c16:uniqueId val="{00000001-4A69-46A0-B895-4CB18017CB42}"/>
              </c:ext>
            </c:extLst>
          </c:dPt>
          <c:dPt>
            <c:idx val="1"/>
            <c:bubble3D val="0"/>
            <c:spPr>
              <a:solidFill>
                <a:srgbClr val="E85E89"/>
              </a:solidFill>
            </c:spPr>
            <c:extLst>
              <c:ext xmlns:c16="http://schemas.microsoft.com/office/drawing/2014/chart" uri="{C3380CC4-5D6E-409C-BE32-E72D297353CC}">
                <c16:uniqueId val="{00000003-4A69-46A0-B895-4CB18017CB42}"/>
              </c:ext>
            </c:extLst>
          </c:dPt>
          <c:dPt>
            <c:idx val="2"/>
            <c:bubble3D val="0"/>
            <c:spPr>
              <a:solidFill>
                <a:srgbClr val="B7194A"/>
              </a:solidFill>
              <a:ln>
                <a:solidFill>
                  <a:srgbClr val="B7194A"/>
                </a:solidFill>
              </a:ln>
            </c:spPr>
            <c:extLst>
              <c:ext xmlns:c16="http://schemas.microsoft.com/office/drawing/2014/chart" uri="{C3380CC4-5D6E-409C-BE32-E72D297353CC}">
                <c16:uniqueId val="{00000005-4A69-46A0-B895-4CB18017CB42}"/>
              </c:ext>
            </c:extLst>
          </c:dPt>
          <c:dPt>
            <c:idx val="3"/>
            <c:bubble3D val="0"/>
            <c:spPr>
              <a:solidFill>
                <a:sysClr val="window" lastClr="FFFFFF">
                  <a:lumMod val="50000"/>
                </a:sysClr>
              </a:solidFill>
            </c:spPr>
            <c:extLst>
              <c:ext xmlns:c16="http://schemas.microsoft.com/office/drawing/2014/chart" uri="{C3380CC4-5D6E-409C-BE32-E72D297353CC}">
                <c16:uniqueId val="{00000007-4A69-46A0-B895-4CB18017CB42}"/>
              </c:ext>
            </c:extLst>
          </c:dPt>
          <c:dPt>
            <c:idx val="4"/>
            <c:bubble3D val="0"/>
            <c:spPr>
              <a:solidFill>
                <a:schemeClr val="bg1">
                  <a:lumMod val="85000"/>
                </a:schemeClr>
              </a:solidFill>
            </c:spPr>
            <c:extLst>
              <c:ext xmlns:c16="http://schemas.microsoft.com/office/drawing/2014/chart" uri="{C3380CC4-5D6E-409C-BE32-E72D297353CC}">
                <c16:uniqueId val="{00000009-4A69-46A0-B895-4CB18017CB42}"/>
              </c:ext>
            </c:extLst>
          </c:dPt>
          <c:dPt>
            <c:idx val="5"/>
            <c:bubble3D val="0"/>
            <c:spPr>
              <a:solidFill>
                <a:srgbClr val="FAACBF"/>
              </a:solidFill>
            </c:spPr>
            <c:extLst>
              <c:ext xmlns:c16="http://schemas.microsoft.com/office/drawing/2014/chart" uri="{C3380CC4-5D6E-409C-BE32-E72D297353CC}">
                <c16:uniqueId val="{0000000B-4A69-46A0-B895-4CB18017CB42}"/>
              </c:ext>
            </c:extLst>
          </c:dPt>
          <c:dPt>
            <c:idx val="6"/>
            <c:bubble3D val="0"/>
            <c:spPr>
              <a:solidFill>
                <a:srgbClr val="FCC4DD"/>
              </a:solidFill>
            </c:spPr>
            <c:extLst>
              <c:ext xmlns:c16="http://schemas.microsoft.com/office/drawing/2014/chart" uri="{C3380CC4-5D6E-409C-BE32-E72D297353CC}">
                <c16:uniqueId val="{0000000D-4A69-46A0-B895-4CB18017CB42}"/>
              </c:ext>
            </c:extLst>
          </c:dPt>
          <c:dPt>
            <c:idx val="7"/>
            <c:bubble3D val="0"/>
            <c:spPr>
              <a:solidFill>
                <a:sysClr val="window" lastClr="FFFFFF">
                  <a:lumMod val="50000"/>
                </a:sysClr>
              </a:solidFill>
            </c:spPr>
            <c:extLst>
              <c:ext xmlns:c16="http://schemas.microsoft.com/office/drawing/2014/chart" uri="{C3380CC4-5D6E-409C-BE32-E72D297353CC}">
                <c16:uniqueId val="{0000000F-4A69-46A0-B895-4CB18017CB42}"/>
              </c:ext>
            </c:extLst>
          </c:dPt>
          <c:dPt>
            <c:idx val="9"/>
            <c:bubble3D val="0"/>
            <c:spPr>
              <a:solidFill>
                <a:schemeClr val="accent3">
                  <a:lumMod val="20000"/>
                  <a:lumOff val="80000"/>
                </a:schemeClr>
              </a:solidFill>
            </c:spPr>
            <c:extLst>
              <c:ext xmlns:c16="http://schemas.microsoft.com/office/drawing/2014/chart" uri="{C3380CC4-5D6E-409C-BE32-E72D297353CC}">
                <c16:uniqueId val="{00000011-4A69-46A0-B895-4CB18017CB42}"/>
              </c:ext>
            </c:extLst>
          </c:dPt>
          <c:dPt>
            <c:idx val="10"/>
            <c:bubble3D val="0"/>
            <c:spPr>
              <a:solidFill>
                <a:srgbClr val="F56486"/>
              </a:solidFill>
            </c:spPr>
            <c:extLst>
              <c:ext xmlns:c16="http://schemas.microsoft.com/office/drawing/2014/chart" uri="{C3380CC4-5D6E-409C-BE32-E72D297353CC}">
                <c16:uniqueId val="{00000013-4A69-46A0-B895-4CB18017CB42}"/>
              </c:ext>
            </c:extLst>
          </c:dPt>
          <c:dLbls>
            <c:dLbl>
              <c:idx val="0"/>
              <c:layout>
                <c:manualLayout>
                  <c:x val="3.4607096340898313E-2"/>
                  <c:y val="5.646045691751385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A69-46A0-B895-4CB18017CB42}"/>
                </c:ext>
              </c:extLst>
            </c:dLbl>
            <c:dLbl>
              <c:idx val="1"/>
              <c:layout>
                <c:manualLayout>
                  <c:x val="1.3256187726128034E-2"/>
                  <c:y val="5.649790631727812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4A69-46A0-B895-4CB18017CB42}"/>
                </c:ext>
              </c:extLst>
            </c:dLbl>
            <c:dLbl>
              <c:idx val="2"/>
              <c:layout>
                <c:manualLayout>
                  <c:x val="0.15133917879542774"/>
                  <c:y val="-0.11850522898130673"/>
                </c:manualLayout>
              </c:layout>
              <c:numFmt formatCode="0.0%" sourceLinked="0"/>
              <c:spPr>
                <a:noFill/>
                <a:ln>
                  <a:noFill/>
                </a:ln>
                <a:effectLst/>
              </c:spPr>
              <c:txPr>
                <a:bodyPr/>
                <a:lstStyle/>
                <a:p>
                  <a:pPr>
                    <a:defRPr sz="1050">
                      <a:solidFill>
                        <a:schemeClr val="bg1"/>
                      </a:solidFill>
                    </a:defRPr>
                  </a:pPr>
                  <a:endParaRPr lang="sk-SK"/>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4A69-46A0-B895-4CB18017CB42}"/>
                </c:ext>
              </c:extLst>
            </c:dLbl>
            <c:dLbl>
              <c:idx val="3"/>
              <c:layout>
                <c:manualLayout>
                  <c:x val="-0.11733935302440458"/>
                  <c:y val="0.25656906017683084"/>
                </c:manualLayout>
              </c:layout>
              <c:numFmt formatCode="0.0%" sourceLinked="0"/>
              <c:spPr>
                <a:noFill/>
                <a:ln>
                  <a:noFill/>
                </a:ln>
                <a:effectLst/>
              </c:spPr>
              <c:txPr>
                <a:bodyPr/>
                <a:lstStyle/>
                <a:p>
                  <a:pPr>
                    <a:defRPr>
                      <a:solidFill>
                        <a:sysClr val="windowText" lastClr="000000"/>
                      </a:solidFill>
                    </a:defRPr>
                  </a:pPr>
                  <a:endParaRPr lang="sk-SK"/>
                </a:p>
              </c:txPr>
              <c:showLegendKey val="0"/>
              <c:showVal val="0"/>
              <c:showCatName val="1"/>
              <c:showSerName val="0"/>
              <c:showPercent val="1"/>
              <c:showBubbleSize val="0"/>
              <c:extLst>
                <c:ext xmlns:c15="http://schemas.microsoft.com/office/drawing/2012/chart" uri="{CE6537A1-D6FC-4f65-9D91-7224C49458BB}">
                  <c15:layout>
                    <c:manualLayout>
                      <c:w val="0.18457830047658766"/>
                      <c:h val="0.10151603744995512"/>
                    </c:manualLayout>
                  </c15:layout>
                </c:ext>
                <c:ext xmlns:c16="http://schemas.microsoft.com/office/drawing/2014/chart" uri="{C3380CC4-5D6E-409C-BE32-E72D297353CC}">
                  <c16:uniqueId val="{00000007-4A69-46A0-B895-4CB18017CB42}"/>
                </c:ext>
              </c:extLst>
            </c:dLbl>
            <c:dLbl>
              <c:idx val="4"/>
              <c:layout>
                <c:manualLayout>
                  <c:x val="-0.20566731696167043"/>
                  <c:y val="0.1174028231621924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4A69-46A0-B895-4CB18017CB42}"/>
                </c:ext>
              </c:extLst>
            </c:dLbl>
            <c:dLbl>
              <c:idx val="5"/>
              <c:layout>
                <c:manualLayout>
                  <c:x val="-0.14040884134799947"/>
                  <c:y val="3.961536853693033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4A69-46A0-B895-4CB18017CB42}"/>
                </c:ext>
              </c:extLst>
            </c:dLbl>
            <c:dLbl>
              <c:idx val="6"/>
              <c:layout>
                <c:manualLayout>
                  <c:x val="-0.14835570737097797"/>
                  <c:y val="-0.13450213200303776"/>
                </c:manualLayout>
              </c:layout>
              <c:numFmt formatCode="0.0%" sourceLinked="0"/>
              <c:spPr>
                <a:noFill/>
                <a:ln>
                  <a:noFill/>
                </a:ln>
                <a:effectLst/>
              </c:spPr>
              <c:txPr>
                <a:bodyPr wrap="square" lIns="38100" tIns="19050" rIns="38100" bIns="19050" anchor="ctr">
                  <a:noAutofit/>
                </a:bodyPr>
                <a:lstStyle/>
                <a:p>
                  <a:pPr>
                    <a:defRPr/>
                  </a:pPr>
                  <a:endParaRPr lang="sk-SK"/>
                </a:p>
              </c:txPr>
              <c:showLegendKey val="0"/>
              <c:showVal val="0"/>
              <c:showCatName val="1"/>
              <c:showSerName val="0"/>
              <c:showPercent val="1"/>
              <c:showBubbleSize val="0"/>
              <c:extLst>
                <c:ext xmlns:c15="http://schemas.microsoft.com/office/drawing/2012/chart" uri="{CE6537A1-D6FC-4f65-9D91-7224C49458BB}">
                  <c15:layout>
                    <c:manualLayout>
                      <c:w val="0.1618816303250063"/>
                      <c:h val="8.4790144014714991E-2"/>
                    </c:manualLayout>
                  </c15:layout>
                </c:ext>
                <c:ext xmlns:c16="http://schemas.microsoft.com/office/drawing/2014/chart" uri="{C3380CC4-5D6E-409C-BE32-E72D297353CC}">
                  <c16:uniqueId val="{0000000D-4A69-46A0-B895-4CB18017CB42}"/>
                </c:ext>
              </c:extLst>
            </c:dLbl>
            <c:dLbl>
              <c:idx val="7"/>
              <c:layout>
                <c:manualLayout>
                  <c:x val="9.148606394629695E-2"/>
                  <c:y val="-0.17568776258125648"/>
                </c:manualLayout>
              </c:layout>
              <c:showLegendKey val="0"/>
              <c:showVal val="0"/>
              <c:showCatName val="1"/>
              <c:showSerName val="0"/>
              <c:showPercent val="1"/>
              <c:showBubbleSize val="0"/>
              <c:extLst>
                <c:ext xmlns:c15="http://schemas.microsoft.com/office/drawing/2012/chart" uri="{CE6537A1-D6FC-4f65-9D91-7224C49458BB}">
                  <c15:layout>
                    <c:manualLayout>
                      <c:w val="0.22377447630739"/>
                      <c:h val="8.2788952601252699E-2"/>
                    </c:manualLayout>
                  </c15:layout>
                </c:ext>
                <c:ext xmlns:c16="http://schemas.microsoft.com/office/drawing/2014/chart" uri="{C3380CC4-5D6E-409C-BE32-E72D297353CC}">
                  <c16:uniqueId val="{0000000F-4A69-46A0-B895-4CB18017CB42}"/>
                </c:ext>
              </c:extLst>
            </c:dLbl>
            <c:dLbl>
              <c:idx val="8"/>
              <c:layout>
                <c:manualLayout>
                  <c:x val="0.34937292220622901"/>
                  <c:y val="-0.1050959053000480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8-4A69-46A0-B895-4CB18017CB42}"/>
                </c:ext>
              </c:extLst>
            </c:dLbl>
            <c:dLbl>
              <c:idx val="9"/>
              <c:layout>
                <c:manualLayout>
                  <c:x val="-0.1758399288591653"/>
                  <c:y val="0.133080187003142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4A69-46A0-B895-4CB18017CB42}"/>
                </c:ext>
              </c:extLst>
            </c:dLbl>
            <c:dLbl>
              <c:idx val="10"/>
              <c:layout>
                <c:manualLayout>
                  <c:x val="7.1661790120151392E-2"/>
                  <c:y val="-7.8592007078807549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4A69-46A0-B895-4CB18017CB42}"/>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'K2.2.4 BOZP'!$P$26:$P$36</c:f>
              <c:strCache>
                <c:ptCount val="11"/>
                <c:pt idx="0">
                  <c:v>Poľnohospo-dárstvo, lesníctvo a  rybolov</c:v>
                </c:pt>
                <c:pt idx="1">
                  <c:v>Ťažba a dobývanie</c:v>
                </c:pt>
                <c:pt idx="2">
                  <c:v>Priemyselná výroba</c:v>
                </c:pt>
                <c:pt idx="3">
                  <c:v>Dodávka elektriny, plynu, pary a studeného vzduchu</c:v>
                </c:pt>
                <c:pt idx="4">
                  <c:v>Stavebníctvo</c:v>
                </c:pt>
                <c:pt idx="5">
                  <c:v>Veľkoobchod a maloobchod; oprava motorových vozidiel a motocyklov</c:v>
                </c:pt>
                <c:pt idx="6">
                  <c:v>Doprava a skladovanie</c:v>
                </c:pt>
                <c:pt idx="7">
                  <c:v>Administratívne a podporné služby</c:v>
                </c:pt>
                <c:pt idx="8">
                  <c:v>Verejná správa a obrana; povinné sociálne zabezepčenie</c:v>
                </c:pt>
                <c:pt idx="9">
                  <c:v>Zdravotníctvo a sociálna pomoc</c:v>
                </c:pt>
                <c:pt idx="10">
                  <c:v>Vzdelávanie</c:v>
                </c:pt>
              </c:strCache>
            </c:strRef>
          </c:cat>
          <c:val>
            <c:numRef>
              <c:f>'K2.2.4 BOZP'!$Q$26:$Q$36</c:f>
              <c:numCache>
                <c:formatCode>General</c:formatCode>
                <c:ptCount val="11"/>
                <c:pt idx="0">
                  <c:v>18</c:v>
                </c:pt>
                <c:pt idx="1">
                  <c:v>33</c:v>
                </c:pt>
                <c:pt idx="2">
                  <c:v>180</c:v>
                </c:pt>
                <c:pt idx="3">
                  <c:v>1</c:v>
                </c:pt>
                <c:pt idx="4">
                  <c:v>10</c:v>
                </c:pt>
                <c:pt idx="5">
                  <c:v>7</c:v>
                </c:pt>
                <c:pt idx="6">
                  <c:v>6</c:v>
                </c:pt>
                <c:pt idx="7">
                  <c:v>2</c:v>
                </c:pt>
                <c:pt idx="8">
                  <c:v>1</c:v>
                </c:pt>
                <c:pt idx="9">
                  <c:v>164</c:v>
                </c:pt>
                <c:pt idx="10">
                  <c:v>1</c:v>
                </c:pt>
              </c:numCache>
            </c:numRef>
          </c:val>
          <c:extLst>
            <c:ext xmlns:c16="http://schemas.microsoft.com/office/drawing/2014/chart" uri="{C3380CC4-5D6E-409C-BE32-E72D297353CC}">
              <c16:uniqueId val="{00000019-4A69-46A0-B895-4CB18017CB42}"/>
            </c:ext>
          </c:extLst>
        </c:ser>
        <c:dLbls>
          <c:showLegendKey val="0"/>
          <c:showVal val="0"/>
          <c:showCatName val="0"/>
          <c:showSerName val="0"/>
          <c:showPercent val="0"/>
          <c:showBubbleSize val="0"/>
          <c:showLeaderLines val="1"/>
        </c:dLbls>
        <c:firstSliceAng val="114"/>
      </c:pieChart>
    </c:plotArea>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45243</xdr:colOff>
      <xdr:row>2</xdr:row>
      <xdr:rowOff>28575</xdr:rowOff>
    </xdr:from>
    <xdr:to>
      <xdr:col>7</xdr:col>
      <xdr:colOff>464343</xdr:colOff>
      <xdr:row>15</xdr:row>
      <xdr:rowOff>190500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1854</xdr:colOff>
      <xdr:row>7</xdr:row>
      <xdr:rowOff>198968</xdr:rowOff>
    </xdr:from>
    <xdr:to>
      <xdr:col>10</xdr:col>
      <xdr:colOff>265643</xdr:colOff>
      <xdr:row>43</xdr:row>
      <xdr:rowOff>202406</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11905</xdr:colOff>
      <xdr:row>93</xdr:row>
      <xdr:rowOff>23812</xdr:rowOff>
    </xdr:from>
    <xdr:to>
      <xdr:col>4</xdr:col>
      <xdr:colOff>676750</xdr:colOff>
      <xdr:row>107</xdr:row>
      <xdr:rowOff>121602</xdr:rowOff>
    </xdr:to>
    <xdr:pic>
      <xdr:nvPicPr>
        <xdr:cNvPr id="3" name="Obrázok 2"/>
        <xdr:cNvPicPr/>
      </xdr:nvPicPr>
      <xdr:blipFill>
        <a:blip xmlns:r="http://schemas.openxmlformats.org/officeDocument/2006/relationships" r:embed="rId1"/>
        <a:stretch>
          <a:fillRect/>
        </a:stretch>
      </xdr:blipFill>
      <xdr:spPr>
        <a:xfrm>
          <a:off x="619124" y="23098125"/>
          <a:ext cx="5760720" cy="30981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1485900</xdr:colOff>
      <xdr:row>21</xdr:row>
      <xdr:rowOff>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0.69878</cdr:x>
      <cdr:y>0.70722</cdr:y>
    </cdr:from>
    <cdr:to>
      <cdr:x>0.82904</cdr:x>
      <cdr:y>0.88973</cdr:y>
    </cdr:to>
    <cdr:sp macro="" textlink="">
      <cdr:nvSpPr>
        <cdr:cNvPr id="2" name="BlokTextu 1"/>
        <cdr:cNvSpPr txBox="1"/>
      </cdr:nvSpPr>
      <cdr:spPr>
        <a:xfrm xmlns:a="http://schemas.openxmlformats.org/drawingml/2006/main">
          <a:off x="4905375" y="35433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k-SK" sz="1100"/>
        </a:p>
      </cdr:txBody>
    </cdr:sp>
  </cdr:relSizeAnchor>
  <cdr:relSizeAnchor xmlns:cdr="http://schemas.openxmlformats.org/drawingml/2006/chartDrawing">
    <cdr:from>
      <cdr:x>0.68812</cdr:x>
      <cdr:y>0.5082</cdr:y>
    </cdr:from>
    <cdr:to>
      <cdr:x>0.88069</cdr:x>
      <cdr:y>0.63934</cdr:y>
    </cdr:to>
    <cdr:sp macro="" textlink="">
      <cdr:nvSpPr>
        <cdr:cNvPr id="3" name="BlokTextu 2"/>
        <cdr:cNvSpPr txBox="1"/>
      </cdr:nvSpPr>
      <cdr:spPr>
        <a:xfrm xmlns:a="http://schemas.openxmlformats.org/drawingml/2006/main">
          <a:off x="3488555" y="1845469"/>
          <a:ext cx="976269"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sk-SK" sz="1000">
              <a:latin typeface="Arial Narrow" panose="020B0606020202030204" pitchFamily="34" charset="0"/>
              <a:cs typeface="Times New Roman" panose="02020603050405020304" pitchFamily="18" charset="0"/>
            </a:rPr>
            <a:t>Ekonomicky </a:t>
          </a:r>
        </a:p>
        <a:p xmlns:a="http://schemas.openxmlformats.org/drawingml/2006/main">
          <a:pPr algn="ctr"/>
          <a:r>
            <a:rPr lang="sk-SK" sz="1000">
              <a:latin typeface="Arial Narrow" panose="020B0606020202030204" pitchFamily="34" charset="0"/>
              <a:cs typeface="Times New Roman" panose="02020603050405020304" pitchFamily="18" charset="0"/>
            </a:rPr>
            <a:t>aktívne obyvateľstvo </a:t>
          </a:r>
        </a:p>
      </cdr:txBody>
    </cdr:sp>
  </cdr:relSizeAnchor>
  <cdr:relSizeAnchor xmlns:cdr="http://schemas.openxmlformats.org/drawingml/2006/chartDrawing">
    <cdr:from>
      <cdr:x>0.18617</cdr:x>
      <cdr:y>0.30164</cdr:y>
    </cdr:from>
    <cdr:to>
      <cdr:x>0.31643</cdr:x>
      <cdr:y>0.42562</cdr:y>
    </cdr:to>
    <cdr:sp macro="" textlink="">
      <cdr:nvSpPr>
        <cdr:cNvPr id="4" name="BlokTextu 3"/>
        <cdr:cNvSpPr txBox="1"/>
      </cdr:nvSpPr>
      <cdr:spPr>
        <a:xfrm xmlns:a="http://schemas.openxmlformats.org/drawingml/2006/main">
          <a:off x="943820" y="1095374"/>
          <a:ext cx="660377" cy="4502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sk-SK" sz="1000">
              <a:latin typeface="Arial Narrow" panose="020B0606020202030204" pitchFamily="34" charset="0"/>
              <a:cs typeface="Times New Roman" panose="02020603050405020304" pitchFamily="18" charset="0"/>
            </a:rPr>
            <a:t>Osoby mimo trhu práce</a:t>
          </a:r>
        </a:p>
        <a:p xmlns:a="http://schemas.openxmlformats.org/drawingml/2006/main">
          <a:pPr algn="ctr"/>
          <a:r>
            <a:rPr lang="sk-SK" sz="1000">
              <a:latin typeface="Arial Narrow" panose="020B0606020202030204" pitchFamily="34" charset="0"/>
              <a:cs typeface="Times New Roman" panose="02020603050405020304" pitchFamily="18" charset="0"/>
            </a:rPr>
            <a:t> od 15 rokov  </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28248</xdr:colOff>
      <xdr:row>2</xdr:row>
      <xdr:rowOff>37914</xdr:rowOff>
    </xdr:from>
    <xdr:to>
      <xdr:col>11</xdr:col>
      <xdr:colOff>498809</xdr:colOff>
      <xdr:row>17</xdr:row>
      <xdr:rowOff>1749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30456</xdr:colOff>
      <xdr:row>20</xdr:row>
      <xdr:rowOff>35719</xdr:rowOff>
    </xdr:from>
    <xdr:to>
      <xdr:col>11</xdr:col>
      <xdr:colOff>238125</xdr:colOff>
      <xdr:row>35</xdr:row>
      <xdr:rowOff>156660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22428</xdr:colOff>
      <xdr:row>58</xdr:row>
      <xdr:rowOff>33504</xdr:rowOff>
    </xdr:from>
    <xdr:to>
      <xdr:col>12</xdr:col>
      <xdr:colOff>23812</xdr:colOff>
      <xdr:row>75</xdr:row>
      <xdr:rowOff>178594</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57041</xdr:colOff>
      <xdr:row>39</xdr:row>
      <xdr:rowOff>16448</xdr:rowOff>
    </xdr:from>
    <xdr:to>
      <xdr:col>12</xdr:col>
      <xdr:colOff>12533</xdr:colOff>
      <xdr:row>54</xdr:row>
      <xdr:rowOff>190500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59531</xdr:colOff>
      <xdr:row>1</xdr:row>
      <xdr:rowOff>166687</xdr:rowOff>
    </xdr:from>
    <xdr:to>
      <xdr:col>8</xdr:col>
      <xdr:colOff>130967</xdr:colOff>
      <xdr:row>23</xdr:row>
      <xdr:rowOff>71436</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22225</xdr:colOff>
      <xdr:row>2</xdr:row>
      <xdr:rowOff>9524</xdr:rowOff>
    </xdr:from>
    <xdr:to>
      <xdr:col>12</xdr:col>
      <xdr:colOff>357187</xdr:colOff>
      <xdr:row>15</xdr:row>
      <xdr:rowOff>190499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35718</xdr:colOff>
      <xdr:row>35</xdr:row>
      <xdr:rowOff>16668</xdr:rowOff>
    </xdr:from>
    <xdr:to>
      <xdr:col>10</xdr:col>
      <xdr:colOff>438150</xdr:colOff>
      <xdr:row>50</xdr:row>
      <xdr:rowOff>150018</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54</xdr:row>
      <xdr:rowOff>38100</xdr:rowOff>
    </xdr:from>
    <xdr:to>
      <xdr:col>9</xdr:col>
      <xdr:colOff>452439</xdr:colOff>
      <xdr:row>67</xdr:row>
      <xdr:rowOff>27940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16668</xdr:colOff>
      <xdr:row>88</xdr:row>
      <xdr:rowOff>200026</xdr:rowOff>
    </xdr:from>
    <xdr:to>
      <xdr:col>10</xdr:col>
      <xdr:colOff>273843</xdr:colOff>
      <xdr:row>102</xdr:row>
      <xdr:rowOff>138112</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9524</xdr:colOff>
      <xdr:row>106</xdr:row>
      <xdr:rowOff>44450</xdr:rowOff>
    </xdr:from>
    <xdr:to>
      <xdr:col>10</xdr:col>
      <xdr:colOff>571499</xdr:colOff>
      <xdr:row>124</xdr:row>
      <xdr:rowOff>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2</xdr:row>
      <xdr:rowOff>19050</xdr:rowOff>
    </xdr:from>
    <xdr:to>
      <xdr:col>10</xdr:col>
      <xdr:colOff>399415</xdr:colOff>
      <xdr:row>16</xdr:row>
      <xdr:rowOff>-1</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64293</xdr:colOff>
      <xdr:row>19</xdr:row>
      <xdr:rowOff>22225</xdr:rowOff>
    </xdr:from>
    <xdr:to>
      <xdr:col>11</xdr:col>
      <xdr:colOff>154781</xdr:colOff>
      <xdr:row>31</xdr:row>
      <xdr:rowOff>179917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23814</xdr:colOff>
      <xdr:row>71</xdr:row>
      <xdr:rowOff>1</xdr:rowOff>
    </xdr:from>
    <xdr:to>
      <xdr:col>9</xdr:col>
      <xdr:colOff>583407</xdr:colOff>
      <xdr:row>86</xdr:row>
      <xdr:rowOff>11906</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602456</xdr:colOff>
      <xdr:row>1</xdr:row>
      <xdr:rowOff>201005</xdr:rowOff>
    </xdr:from>
    <xdr:to>
      <xdr:col>11</xdr:col>
      <xdr:colOff>56729</xdr:colOff>
      <xdr:row>20</xdr:row>
      <xdr:rowOff>165987</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8483</xdr:colOff>
      <xdr:row>37</xdr:row>
      <xdr:rowOff>22413</xdr:rowOff>
    </xdr:from>
    <xdr:to>
      <xdr:col>9</xdr:col>
      <xdr:colOff>309562</xdr:colOff>
      <xdr:row>57</xdr:row>
      <xdr:rowOff>1</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19049</xdr:colOff>
      <xdr:row>16</xdr:row>
      <xdr:rowOff>57149</xdr:rowOff>
    </xdr:from>
    <xdr:to>
      <xdr:col>10</xdr:col>
      <xdr:colOff>74084</xdr:colOff>
      <xdr:row>34</xdr:row>
      <xdr:rowOff>10582</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371475</xdr:colOff>
      <xdr:row>48</xdr:row>
      <xdr:rowOff>0</xdr:rowOff>
    </xdr:from>
    <xdr:ext cx="63500" cy="160655"/>
    <xdr:sp macro="" textlink="">
      <xdr:nvSpPr>
        <xdr:cNvPr id="3" name="Obdĺžnik 2"/>
        <xdr:cNvSpPr>
          <a:spLocks noChangeArrowheads="1"/>
        </xdr:cNvSpPr>
      </xdr:nvSpPr>
      <xdr:spPr bwMode="auto">
        <a:xfrm>
          <a:off x="4757420" y="10445750"/>
          <a:ext cx="63500" cy="160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none" lIns="0" tIns="0" rIns="0" bIns="0" anchor="t" anchorCtr="0" upright="1">
          <a:spAutoFit/>
        </a:bodyPr>
        <a:lstStyle/>
        <a:p>
          <a:pPr algn="just">
            <a:spcAft>
              <a:spcPts val="0"/>
            </a:spcAft>
          </a:pPr>
          <a:r>
            <a:rPr lang="sk-SK" sz="1100">
              <a:effectLst/>
              <a:latin typeface="Times New Roman" panose="02020603050405020304" pitchFamily="18" charset="0"/>
              <a:ea typeface="Times New Roman" panose="02020603050405020304" pitchFamily="18" charset="0"/>
            </a:rPr>
            <a:t>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559594</xdr:colOff>
      <xdr:row>37</xdr:row>
      <xdr:rowOff>47625</xdr:rowOff>
    </xdr:from>
    <xdr:to>
      <xdr:col>6</xdr:col>
      <xdr:colOff>654843</xdr:colOff>
      <xdr:row>50</xdr:row>
      <xdr:rowOff>202406</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48684</xdr:colOff>
      <xdr:row>19</xdr:row>
      <xdr:rowOff>47625</xdr:rowOff>
    </xdr:from>
    <xdr:to>
      <xdr:col>7</xdr:col>
      <xdr:colOff>412751</xdr:colOff>
      <xdr:row>35</xdr:row>
      <xdr:rowOff>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566209</xdr:colOff>
      <xdr:row>2</xdr:row>
      <xdr:rowOff>21167</xdr:rowOff>
    </xdr:from>
    <xdr:to>
      <xdr:col>5</xdr:col>
      <xdr:colOff>195792</xdr:colOff>
      <xdr:row>14</xdr:row>
      <xdr:rowOff>207434</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0.12785</cdr:x>
      <cdr:y>0.49716</cdr:y>
    </cdr:from>
    <cdr:to>
      <cdr:x>0.96855</cdr:x>
      <cdr:y>0.49716</cdr:y>
    </cdr:to>
    <cdr:sp macro="" textlink="">
      <cdr:nvSpPr>
        <cdr:cNvPr id="3073" name="Line 1"/>
        <cdr:cNvSpPr>
          <a:spLocks xmlns:a="http://schemas.openxmlformats.org/drawingml/2006/main" noChangeShapeType="1"/>
        </cdr:cNvSpPr>
      </cdr:nvSpPr>
      <cdr:spPr bwMode="auto">
        <a:xfrm xmlns:a="http://schemas.openxmlformats.org/drawingml/2006/main">
          <a:off x="737781" y="1445248"/>
          <a:ext cx="4851579" cy="0"/>
        </a:xfrm>
        <a:prstGeom xmlns:a="http://schemas.openxmlformats.org/drawingml/2006/main" prst="line">
          <a:avLst/>
        </a:prstGeom>
        <a:noFill xmlns:a="http://schemas.openxmlformats.org/drawingml/2006/main"/>
        <a:ln xmlns:a="http://schemas.openxmlformats.org/drawingml/2006/main" w="1587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sk-SK"/>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13608</xdr:colOff>
      <xdr:row>1</xdr:row>
      <xdr:rowOff>202405</xdr:rowOff>
    </xdr:from>
    <xdr:to>
      <xdr:col>11</xdr:col>
      <xdr:colOff>83344</xdr:colOff>
      <xdr:row>21</xdr:row>
      <xdr:rowOff>13606</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4537</xdr:colOff>
      <xdr:row>24</xdr:row>
      <xdr:rowOff>45357</xdr:rowOff>
    </xdr:from>
    <xdr:to>
      <xdr:col>13</xdr:col>
      <xdr:colOff>225274</xdr:colOff>
      <xdr:row>51</xdr:row>
      <xdr:rowOff>-1</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11907</xdr:colOff>
      <xdr:row>135</xdr:row>
      <xdr:rowOff>202406</xdr:rowOff>
    </xdr:from>
    <xdr:to>
      <xdr:col>5</xdr:col>
      <xdr:colOff>248127</xdr:colOff>
      <xdr:row>153</xdr:row>
      <xdr:rowOff>10636</xdr:rowOff>
    </xdr:to>
    <xdr:pic>
      <xdr:nvPicPr>
        <xdr:cNvPr id="3" name="Obrázok 2"/>
        <xdr:cNvPicPr/>
      </xdr:nvPicPr>
      <xdr:blipFill>
        <a:blip xmlns:r="http://schemas.openxmlformats.org/officeDocument/2006/relationships" r:embed="rId1"/>
        <a:stretch>
          <a:fillRect/>
        </a:stretch>
      </xdr:blipFill>
      <xdr:spPr>
        <a:xfrm>
          <a:off x="821532" y="30087094"/>
          <a:ext cx="5760720" cy="3665855"/>
        </a:xfrm>
        <a:prstGeom prst="rect">
          <a:avLst/>
        </a:prstGeom>
      </xdr:spPr>
    </xdr:pic>
    <xdr:clientData/>
  </xdr:twoCellAnchor>
</xdr:wsDr>
</file>

<file path=xl/theme/theme1.xml><?xml version="1.0" encoding="utf-8"?>
<a:theme xmlns:a="http://schemas.openxmlformats.org/drawingml/2006/main" name="Motív Office">
  <a:themeElements>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D7E0"/>
  </sheetPr>
  <dimension ref="A2:F168"/>
  <sheetViews>
    <sheetView zoomScale="90" zoomScaleNormal="90" workbookViewId="0">
      <pane ySplit="3" topLeftCell="A4" activePane="bottomLeft" state="frozen"/>
      <selection activeCell="B1" sqref="B1"/>
      <selection pane="bottomLeft" activeCell="C8" sqref="C8"/>
    </sheetView>
  </sheetViews>
  <sheetFormatPr defaultRowHeight="16.5" x14ac:dyDescent="0.3"/>
  <cols>
    <col min="1" max="1" width="12.5703125" style="1" customWidth="1"/>
    <col min="2" max="2" width="12.85546875" style="1" customWidth="1"/>
    <col min="3" max="3" width="104.140625" style="124" customWidth="1"/>
    <col min="4" max="4" width="15.42578125" style="1" customWidth="1"/>
    <col min="5" max="5" width="12" style="1" customWidth="1"/>
    <col min="6" max="6" width="14.28515625" style="1" customWidth="1"/>
    <col min="7" max="16384" width="9.140625" style="1"/>
  </cols>
  <sheetData>
    <row r="2" spans="1:6" ht="17.25" thickBot="1" x14ac:dyDescent="0.35">
      <c r="A2" s="247" t="s">
        <v>1193</v>
      </c>
      <c r="B2" s="339"/>
      <c r="C2" s="339"/>
    </row>
    <row r="3" spans="1:6" s="25" customFormat="1" ht="66.75" thickBot="1" x14ac:dyDescent="0.35">
      <c r="A3" s="22" t="s">
        <v>558</v>
      </c>
      <c r="B3" s="22" t="s">
        <v>1273</v>
      </c>
      <c r="C3" s="22" t="s">
        <v>1274</v>
      </c>
      <c r="D3" s="22" t="s">
        <v>1275</v>
      </c>
      <c r="E3" s="22" t="s">
        <v>1276</v>
      </c>
      <c r="F3" s="22" t="s">
        <v>652</v>
      </c>
    </row>
    <row r="4" spans="1:6" x14ac:dyDescent="0.3">
      <c r="A4" s="1" t="s">
        <v>675</v>
      </c>
      <c r="B4" s="1" t="s">
        <v>0</v>
      </c>
      <c r="C4" s="196" t="s">
        <v>200</v>
      </c>
      <c r="D4" s="1" t="s">
        <v>683</v>
      </c>
      <c r="E4" s="1" t="s">
        <v>826</v>
      </c>
      <c r="F4" s="1" t="s">
        <v>653</v>
      </c>
    </row>
    <row r="5" spans="1:6" x14ac:dyDescent="0.3">
      <c r="A5" s="1" t="s">
        <v>792</v>
      </c>
      <c r="B5" s="1" t="s">
        <v>1</v>
      </c>
      <c r="C5" s="196" t="s">
        <v>1215</v>
      </c>
      <c r="D5" s="1" t="s">
        <v>684</v>
      </c>
      <c r="E5" s="1" t="s">
        <v>826</v>
      </c>
      <c r="F5" s="124" t="s">
        <v>653</v>
      </c>
    </row>
    <row r="6" spans="1:6" x14ac:dyDescent="0.3">
      <c r="A6" s="1" t="s">
        <v>792</v>
      </c>
      <c r="B6" s="1" t="s">
        <v>9</v>
      </c>
      <c r="C6" s="196" t="s">
        <v>1228</v>
      </c>
      <c r="D6" s="1" t="s">
        <v>684</v>
      </c>
      <c r="E6" s="1" t="s">
        <v>826</v>
      </c>
      <c r="F6" s="1" t="s">
        <v>653</v>
      </c>
    </row>
    <row r="7" spans="1:6" s="194" customFormat="1" x14ac:dyDescent="0.3">
      <c r="A7" s="194" t="s">
        <v>201</v>
      </c>
      <c r="B7" s="194" t="s">
        <v>793</v>
      </c>
      <c r="C7" s="473" t="s">
        <v>794</v>
      </c>
      <c r="D7" s="194" t="s">
        <v>201</v>
      </c>
      <c r="E7" s="367" t="s">
        <v>201</v>
      </c>
      <c r="F7" s="194" t="s">
        <v>653</v>
      </c>
    </row>
    <row r="8" spans="1:6" s="194" customFormat="1" x14ac:dyDescent="0.3">
      <c r="A8" s="194" t="s">
        <v>201</v>
      </c>
      <c r="B8" s="194" t="s">
        <v>795</v>
      </c>
      <c r="C8" s="473" t="s">
        <v>195</v>
      </c>
      <c r="D8" s="194" t="s">
        <v>201</v>
      </c>
      <c r="E8" s="367" t="s">
        <v>201</v>
      </c>
      <c r="F8" s="96" t="s">
        <v>653</v>
      </c>
    </row>
    <row r="9" spans="1:6" s="194" customFormat="1" x14ac:dyDescent="0.3">
      <c r="A9" s="194" t="s">
        <v>201</v>
      </c>
      <c r="B9" s="194" t="s">
        <v>796</v>
      </c>
      <c r="C9" s="473" t="s">
        <v>797</v>
      </c>
      <c r="D9" s="194" t="s">
        <v>201</v>
      </c>
      <c r="E9" s="367" t="s">
        <v>201</v>
      </c>
      <c r="F9" s="194" t="s">
        <v>653</v>
      </c>
    </row>
    <row r="10" spans="1:6" s="194" customFormat="1" x14ac:dyDescent="0.3">
      <c r="A10" s="194" t="s">
        <v>201</v>
      </c>
      <c r="B10" s="194" t="s">
        <v>798</v>
      </c>
      <c r="C10" s="473" t="s">
        <v>198</v>
      </c>
      <c r="D10" s="194" t="s">
        <v>201</v>
      </c>
      <c r="E10" s="367" t="s">
        <v>201</v>
      </c>
      <c r="F10" s="194" t="s">
        <v>653</v>
      </c>
    </row>
    <row r="11" spans="1:6" s="194" customFormat="1" x14ac:dyDescent="0.3">
      <c r="A11" s="194" t="s">
        <v>201</v>
      </c>
      <c r="B11" s="194" t="s">
        <v>799</v>
      </c>
      <c r="C11" s="473" t="s">
        <v>1195</v>
      </c>
      <c r="D11" s="194" t="s">
        <v>201</v>
      </c>
      <c r="E11" s="367" t="s">
        <v>201</v>
      </c>
      <c r="F11" s="194" t="s">
        <v>653</v>
      </c>
    </row>
    <row r="12" spans="1:6" s="194" customFormat="1" x14ac:dyDescent="0.3">
      <c r="A12" s="194" t="s">
        <v>800</v>
      </c>
      <c r="B12" s="194" t="s">
        <v>10</v>
      </c>
      <c r="C12" s="473" t="s">
        <v>1229</v>
      </c>
      <c r="D12" s="194" t="s">
        <v>685</v>
      </c>
      <c r="E12" s="194" t="s">
        <v>827</v>
      </c>
      <c r="F12" s="194" t="s">
        <v>653</v>
      </c>
    </row>
    <row r="13" spans="1:6" s="194" customFormat="1" x14ac:dyDescent="0.3">
      <c r="A13" s="194" t="s">
        <v>800</v>
      </c>
      <c r="B13" s="194" t="s">
        <v>11</v>
      </c>
      <c r="C13" s="473" t="s">
        <v>1230</v>
      </c>
      <c r="D13" s="194" t="s">
        <v>685</v>
      </c>
      <c r="E13" s="194" t="s">
        <v>827</v>
      </c>
      <c r="F13" s="194" t="s">
        <v>654</v>
      </c>
    </row>
    <row r="14" spans="1:6" s="194" customFormat="1" x14ac:dyDescent="0.3">
      <c r="A14" s="194" t="s">
        <v>800</v>
      </c>
      <c r="B14" s="194" t="s">
        <v>12</v>
      </c>
      <c r="C14" s="473" t="s">
        <v>1232</v>
      </c>
      <c r="D14" s="194" t="s">
        <v>685</v>
      </c>
      <c r="E14" s="194" t="s">
        <v>827</v>
      </c>
      <c r="F14" s="194" t="s">
        <v>654</v>
      </c>
    </row>
    <row r="15" spans="1:6" s="194" customFormat="1" x14ac:dyDescent="0.3">
      <c r="A15" s="194" t="s">
        <v>800</v>
      </c>
      <c r="B15" s="194" t="s">
        <v>801</v>
      </c>
      <c r="C15" s="473" t="s">
        <v>1233</v>
      </c>
      <c r="D15" s="194" t="s">
        <v>685</v>
      </c>
      <c r="E15" s="194" t="s">
        <v>827</v>
      </c>
      <c r="F15" s="194" t="s">
        <v>654</v>
      </c>
    </row>
    <row r="16" spans="1:6" s="194" customFormat="1" x14ac:dyDescent="0.3">
      <c r="A16" s="194" t="s">
        <v>800</v>
      </c>
      <c r="B16" s="194" t="s">
        <v>1234</v>
      </c>
      <c r="C16" s="473" t="s">
        <v>1194</v>
      </c>
      <c r="D16" s="194" t="s">
        <v>685</v>
      </c>
      <c r="E16" s="194" t="s">
        <v>827</v>
      </c>
      <c r="F16" s="194" t="s">
        <v>654</v>
      </c>
    </row>
    <row r="17" spans="1:6" s="194" customFormat="1" x14ac:dyDescent="0.3">
      <c r="A17" s="194" t="s">
        <v>800</v>
      </c>
      <c r="B17" s="194" t="s">
        <v>1235</v>
      </c>
      <c r="C17" s="608" t="s">
        <v>1278</v>
      </c>
      <c r="D17" s="194" t="s">
        <v>685</v>
      </c>
      <c r="E17" s="194" t="s">
        <v>827</v>
      </c>
      <c r="F17" s="194" t="s">
        <v>654</v>
      </c>
    </row>
    <row r="18" spans="1:6" s="194" customFormat="1" x14ac:dyDescent="0.3">
      <c r="A18" s="194" t="s">
        <v>805</v>
      </c>
      <c r="B18" s="194" t="s">
        <v>1231</v>
      </c>
      <c r="C18" s="473" t="s">
        <v>1216</v>
      </c>
      <c r="D18" s="194" t="s">
        <v>686</v>
      </c>
      <c r="E18" s="194" t="s">
        <v>827</v>
      </c>
      <c r="F18" s="194" t="s">
        <v>655</v>
      </c>
    </row>
    <row r="19" spans="1:6" s="194" customFormat="1" x14ac:dyDescent="0.3">
      <c r="A19" s="194" t="s">
        <v>805</v>
      </c>
      <c r="B19" s="194" t="s">
        <v>1236</v>
      </c>
      <c r="C19" s="473" t="s">
        <v>1217</v>
      </c>
      <c r="D19" s="194" t="s">
        <v>686</v>
      </c>
      <c r="E19" s="194" t="s">
        <v>827</v>
      </c>
      <c r="F19" s="194" t="s">
        <v>655</v>
      </c>
    </row>
    <row r="20" spans="1:6" s="194" customFormat="1" x14ac:dyDescent="0.3">
      <c r="A20" s="194" t="s">
        <v>805</v>
      </c>
      <c r="B20" s="194" t="s">
        <v>1237</v>
      </c>
      <c r="C20" s="473" t="s">
        <v>1218</v>
      </c>
      <c r="D20" s="194" t="s">
        <v>686</v>
      </c>
      <c r="E20" s="194" t="s">
        <v>827</v>
      </c>
      <c r="F20" s="194" t="s">
        <v>655</v>
      </c>
    </row>
    <row r="21" spans="1:6" s="194" customFormat="1" x14ac:dyDescent="0.3">
      <c r="A21" s="194" t="s">
        <v>805</v>
      </c>
      <c r="B21" s="194" t="s">
        <v>1238</v>
      </c>
      <c r="C21" s="473" t="s">
        <v>1219</v>
      </c>
      <c r="D21" s="194" t="s">
        <v>686</v>
      </c>
      <c r="E21" s="194" t="s">
        <v>827</v>
      </c>
      <c r="F21" s="194" t="s">
        <v>655</v>
      </c>
    </row>
    <row r="22" spans="1:6" s="194" customFormat="1" x14ac:dyDescent="0.3">
      <c r="A22" s="194" t="s">
        <v>806</v>
      </c>
      <c r="B22" s="194" t="s">
        <v>28</v>
      </c>
      <c r="C22" s="473" t="s">
        <v>1196</v>
      </c>
      <c r="D22" s="194" t="s">
        <v>687</v>
      </c>
      <c r="E22" s="194" t="s">
        <v>827</v>
      </c>
      <c r="F22" s="194" t="s">
        <v>654</v>
      </c>
    </row>
    <row r="23" spans="1:6" s="194" customFormat="1" x14ac:dyDescent="0.3">
      <c r="A23" s="194" t="s">
        <v>806</v>
      </c>
      <c r="B23" s="194" t="s">
        <v>802</v>
      </c>
      <c r="C23" s="473" t="s">
        <v>1197</v>
      </c>
      <c r="D23" s="194" t="s">
        <v>687</v>
      </c>
      <c r="E23" s="194" t="s">
        <v>827</v>
      </c>
      <c r="F23" s="194" t="s">
        <v>654</v>
      </c>
    </row>
    <row r="24" spans="1:6" s="194" customFormat="1" x14ac:dyDescent="0.3">
      <c r="A24" s="194" t="s">
        <v>806</v>
      </c>
      <c r="B24" s="194" t="s">
        <v>29</v>
      </c>
      <c r="C24" s="473" t="s">
        <v>1198</v>
      </c>
      <c r="D24" s="194" t="s">
        <v>687</v>
      </c>
      <c r="E24" s="194" t="s">
        <v>827</v>
      </c>
      <c r="F24" s="194" t="s">
        <v>654</v>
      </c>
    </row>
    <row r="25" spans="1:6" s="194" customFormat="1" x14ac:dyDescent="0.3">
      <c r="A25" s="194" t="s">
        <v>806</v>
      </c>
      <c r="B25" s="194" t="s">
        <v>803</v>
      </c>
      <c r="C25" s="473" t="s">
        <v>1199</v>
      </c>
      <c r="D25" s="194" t="s">
        <v>687</v>
      </c>
      <c r="E25" s="194" t="s">
        <v>827</v>
      </c>
      <c r="F25" s="194" t="s">
        <v>654</v>
      </c>
    </row>
    <row r="26" spans="1:6" s="194" customFormat="1" x14ac:dyDescent="0.3">
      <c r="A26" s="194" t="s">
        <v>806</v>
      </c>
      <c r="B26" s="194" t="s">
        <v>804</v>
      </c>
      <c r="C26" s="473" t="s">
        <v>1240</v>
      </c>
      <c r="D26" s="194" t="s">
        <v>687</v>
      </c>
      <c r="E26" s="194" t="s">
        <v>827</v>
      </c>
      <c r="F26" s="194" t="s">
        <v>654</v>
      </c>
    </row>
    <row r="27" spans="1:6" s="194" customFormat="1" x14ac:dyDescent="0.3">
      <c r="A27" s="194" t="s">
        <v>806</v>
      </c>
      <c r="B27" s="194" t="s">
        <v>31</v>
      </c>
      <c r="C27" s="473" t="s">
        <v>30</v>
      </c>
      <c r="D27" s="194" t="s">
        <v>688</v>
      </c>
      <c r="E27" s="194" t="s">
        <v>827</v>
      </c>
      <c r="F27" s="194" t="s">
        <v>653</v>
      </c>
    </row>
    <row r="28" spans="1:6" s="194" customFormat="1" x14ac:dyDescent="0.3">
      <c r="A28" s="194" t="s">
        <v>808</v>
      </c>
      <c r="B28" s="194" t="s">
        <v>1239</v>
      </c>
      <c r="C28" s="473" t="s">
        <v>1200</v>
      </c>
      <c r="D28" s="194" t="s">
        <v>1279</v>
      </c>
      <c r="E28" s="194" t="s">
        <v>827</v>
      </c>
      <c r="F28" s="194" t="s">
        <v>653</v>
      </c>
    </row>
    <row r="29" spans="1:6" s="194" customFormat="1" x14ac:dyDescent="0.3">
      <c r="A29" s="194" t="s">
        <v>808</v>
      </c>
      <c r="B29" s="194" t="s">
        <v>807</v>
      </c>
      <c r="C29" s="473" t="s">
        <v>1201</v>
      </c>
      <c r="D29" s="194" t="s">
        <v>1279</v>
      </c>
      <c r="E29" s="194" t="s">
        <v>827</v>
      </c>
      <c r="F29" s="194" t="s">
        <v>653</v>
      </c>
    </row>
    <row r="30" spans="1:6" s="194" customFormat="1" x14ac:dyDescent="0.3">
      <c r="A30" s="194" t="s">
        <v>676</v>
      </c>
      <c r="B30" s="194" t="s">
        <v>1241</v>
      </c>
      <c r="C30" s="473" t="s">
        <v>32</v>
      </c>
      <c r="D30" s="194" t="s">
        <v>1280</v>
      </c>
      <c r="E30" s="194" t="s">
        <v>827</v>
      </c>
      <c r="F30" s="194" t="s">
        <v>656</v>
      </c>
    </row>
    <row r="31" spans="1:6" s="194" customFormat="1" x14ac:dyDescent="0.3">
      <c r="A31" s="194" t="s">
        <v>809</v>
      </c>
      <c r="B31" s="194" t="s">
        <v>1242</v>
      </c>
      <c r="C31" s="473" t="s">
        <v>1220</v>
      </c>
      <c r="D31" s="194" t="s">
        <v>1281</v>
      </c>
      <c r="E31" s="194" t="s">
        <v>827</v>
      </c>
      <c r="F31" s="194" t="s">
        <v>657</v>
      </c>
    </row>
    <row r="32" spans="1:6" s="367" customFormat="1" x14ac:dyDescent="0.3">
      <c r="A32" s="194" t="s">
        <v>809</v>
      </c>
      <c r="B32" s="367" t="s">
        <v>1243</v>
      </c>
      <c r="C32" s="608" t="s">
        <v>1221</v>
      </c>
      <c r="D32" s="194" t="s">
        <v>1281</v>
      </c>
      <c r="E32" s="194" t="s">
        <v>827</v>
      </c>
      <c r="F32" s="367" t="s">
        <v>657</v>
      </c>
    </row>
    <row r="33" spans="1:6" s="194" customFormat="1" x14ac:dyDescent="0.3">
      <c r="A33" s="194" t="s">
        <v>809</v>
      </c>
      <c r="B33" s="194" t="s">
        <v>1244</v>
      </c>
      <c r="C33" s="473" t="s">
        <v>1222</v>
      </c>
      <c r="D33" s="194" t="s">
        <v>1281</v>
      </c>
      <c r="E33" s="194" t="s">
        <v>827</v>
      </c>
      <c r="F33" s="194" t="s">
        <v>657</v>
      </c>
    </row>
    <row r="34" spans="1:6" s="367" customFormat="1" x14ac:dyDescent="0.3">
      <c r="A34" s="194" t="s">
        <v>809</v>
      </c>
      <c r="B34" s="367" t="s">
        <v>1245</v>
      </c>
      <c r="C34" s="608" t="s">
        <v>1223</v>
      </c>
      <c r="D34" s="194" t="s">
        <v>1281</v>
      </c>
      <c r="E34" s="194" t="s">
        <v>827</v>
      </c>
      <c r="F34" s="367" t="s">
        <v>657</v>
      </c>
    </row>
    <row r="35" spans="1:6" s="194" customFormat="1" x14ac:dyDescent="0.3">
      <c r="A35" s="194" t="s">
        <v>809</v>
      </c>
      <c r="B35" s="367" t="s">
        <v>1246</v>
      </c>
      <c r="C35" s="473" t="s">
        <v>1202</v>
      </c>
      <c r="D35" s="194" t="s">
        <v>1281</v>
      </c>
      <c r="E35" s="194" t="s">
        <v>827</v>
      </c>
      <c r="F35" s="194" t="s">
        <v>657</v>
      </c>
    </row>
    <row r="36" spans="1:6" s="194" customFormat="1" x14ac:dyDescent="0.3">
      <c r="A36" s="194" t="s">
        <v>809</v>
      </c>
      <c r="B36" s="194" t="s">
        <v>1247</v>
      </c>
      <c r="C36" s="473" t="s">
        <v>1224</v>
      </c>
      <c r="D36" s="194" t="s">
        <v>1281</v>
      </c>
      <c r="E36" s="194" t="s">
        <v>827</v>
      </c>
      <c r="F36" s="194" t="s">
        <v>657</v>
      </c>
    </row>
    <row r="37" spans="1:6" s="194" customFormat="1" x14ac:dyDescent="0.3">
      <c r="A37" s="194" t="s">
        <v>809</v>
      </c>
      <c r="B37" s="367" t="s">
        <v>911</v>
      </c>
      <c r="C37" s="473" t="s">
        <v>1203</v>
      </c>
      <c r="D37" s="194" t="s">
        <v>1281</v>
      </c>
      <c r="E37" s="194" t="s">
        <v>827</v>
      </c>
      <c r="F37" s="194" t="s">
        <v>657</v>
      </c>
    </row>
    <row r="38" spans="1:6" s="194" customFormat="1" x14ac:dyDescent="0.3">
      <c r="A38" s="194" t="s">
        <v>809</v>
      </c>
      <c r="B38" s="194" t="s">
        <v>914</v>
      </c>
      <c r="C38" s="473" t="s">
        <v>1204</v>
      </c>
      <c r="D38" s="194" t="s">
        <v>1281</v>
      </c>
      <c r="E38" s="194" t="s">
        <v>827</v>
      </c>
      <c r="F38" s="194" t="s">
        <v>657</v>
      </c>
    </row>
    <row r="39" spans="1:6" s="194" customFormat="1" x14ac:dyDescent="0.3">
      <c r="A39" s="194" t="s">
        <v>809</v>
      </c>
      <c r="B39" s="194" t="s">
        <v>810</v>
      </c>
      <c r="C39" s="473" t="s">
        <v>1205</v>
      </c>
      <c r="D39" s="194" t="s">
        <v>1281</v>
      </c>
      <c r="E39" s="194" t="s">
        <v>827</v>
      </c>
      <c r="F39" s="194" t="s">
        <v>657</v>
      </c>
    </row>
    <row r="40" spans="1:6" s="194" customFormat="1" x14ac:dyDescent="0.3">
      <c r="A40" s="194" t="s">
        <v>677</v>
      </c>
      <c r="B40" s="367" t="s">
        <v>912</v>
      </c>
      <c r="C40" s="473" t="s">
        <v>1206</v>
      </c>
      <c r="D40" s="194" t="s">
        <v>1281</v>
      </c>
      <c r="E40" s="194" t="s">
        <v>827</v>
      </c>
      <c r="F40" s="194" t="s">
        <v>657</v>
      </c>
    </row>
    <row r="41" spans="1:6" s="194" customFormat="1" x14ac:dyDescent="0.3">
      <c r="A41" s="194" t="s">
        <v>677</v>
      </c>
      <c r="B41" s="194" t="s">
        <v>913</v>
      </c>
      <c r="C41" s="473" t="s">
        <v>1248</v>
      </c>
      <c r="D41" s="194" t="s">
        <v>1281</v>
      </c>
      <c r="E41" s="194" t="s">
        <v>827</v>
      </c>
      <c r="F41" s="194" t="s">
        <v>657</v>
      </c>
    </row>
    <row r="42" spans="1:6" s="194" customFormat="1" x14ac:dyDescent="0.3">
      <c r="A42" s="194" t="s">
        <v>678</v>
      </c>
      <c r="B42" s="207" t="s">
        <v>811</v>
      </c>
      <c r="C42" s="473" t="s">
        <v>1207</v>
      </c>
      <c r="D42" s="194" t="s">
        <v>1281</v>
      </c>
      <c r="E42" s="194" t="s">
        <v>827</v>
      </c>
      <c r="F42" s="194" t="s">
        <v>657</v>
      </c>
    </row>
    <row r="43" spans="1:6" s="194" customFormat="1" x14ac:dyDescent="0.3">
      <c r="A43" s="194" t="s">
        <v>678</v>
      </c>
      <c r="B43" s="367" t="s">
        <v>1249</v>
      </c>
      <c r="C43" s="473" t="s">
        <v>1225</v>
      </c>
      <c r="D43" s="194" t="s">
        <v>1281</v>
      </c>
      <c r="E43" s="194" t="s">
        <v>827</v>
      </c>
      <c r="F43" s="194" t="s">
        <v>657</v>
      </c>
    </row>
    <row r="44" spans="1:6" s="194" customFormat="1" x14ac:dyDescent="0.3">
      <c r="A44" s="194" t="s">
        <v>678</v>
      </c>
      <c r="B44" s="194" t="s">
        <v>812</v>
      </c>
      <c r="C44" s="473" t="s">
        <v>1250</v>
      </c>
      <c r="D44" s="194" t="s">
        <v>1281</v>
      </c>
      <c r="E44" s="194" t="s">
        <v>827</v>
      </c>
      <c r="F44" s="194" t="s">
        <v>657</v>
      </c>
    </row>
    <row r="45" spans="1:6" s="194" customFormat="1" x14ac:dyDescent="0.3">
      <c r="A45" s="194" t="s">
        <v>679</v>
      </c>
      <c r="B45" s="194" t="s">
        <v>813</v>
      </c>
      <c r="C45" s="473" t="s">
        <v>1208</v>
      </c>
      <c r="D45" s="194" t="s">
        <v>1282</v>
      </c>
      <c r="E45" s="194" t="s">
        <v>827</v>
      </c>
      <c r="F45" s="194" t="s">
        <v>653</v>
      </c>
    </row>
    <row r="46" spans="1:6" s="194" customFormat="1" x14ac:dyDescent="0.3">
      <c r="A46" s="194" t="s">
        <v>679</v>
      </c>
      <c r="B46" s="194" t="s">
        <v>1251</v>
      </c>
      <c r="C46" s="473" t="s">
        <v>1209</v>
      </c>
      <c r="D46" s="194" t="s">
        <v>1282</v>
      </c>
      <c r="E46" s="194" t="s">
        <v>827</v>
      </c>
      <c r="F46" s="194" t="s">
        <v>653</v>
      </c>
    </row>
    <row r="47" spans="1:6" s="194" customFormat="1" x14ac:dyDescent="0.3">
      <c r="A47" s="194" t="s">
        <v>983</v>
      </c>
      <c r="B47" s="194" t="s">
        <v>917</v>
      </c>
      <c r="C47" s="473" t="s">
        <v>1252</v>
      </c>
      <c r="D47" s="194" t="s">
        <v>1283</v>
      </c>
      <c r="E47" s="194" t="s">
        <v>827</v>
      </c>
      <c r="F47" s="194" t="s">
        <v>770</v>
      </c>
    </row>
    <row r="48" spans="1:6" s="194" customFormat="1" x14ac:dyDescent="0.3">
      <c r="A48" s="194" t="s">
        <v>680</v>
      </c>
      <c r="B48" s="194" t="s">
        <v>1253</v>
      </c>
      <c r="C48" s="473" t="s">
        <v>1254</v>
      </c>
      <c r="D48" s="194" t="s">
        <v>689</v>
      </c>
      <c r="E48" s="194" t="s">
        <v>827</v>
      </c>
      <c r="F48" s="194" t="s">
        <v>653</v>
      </c>
    </row>
    <row r="49" spans="1:6" s="194" customFormat="1" x14ac:dyDescent="0.3">
      <c r="A49" s="194" t="s">
        <v>680</v>
      </c>
      <c r="B49" s="194" t="s">
        <v>915</v>
      </c>
      <c r="C49" s="473" t="s">
        <v>33</v>
      </c>
      <c r="D49" s="194" t="s">
        <v>689</v>
      </c>
      <c r="E49" s="194" t="s">
        <v>827</v>
      </c>
      <c r="F49" s="194" t="s">
        <v>653</v>
      </c>
    </row>
    <row r="50" spans="1:6" s="194" customFormat="1" x14ac:dyDescent="0.3">
      <c r="A50" s="194" t="s">
        <v>680</v>
      </c>
      <c r="B50" s="194" t="s">
        <v>918</v>
      </c>
      <c r="C50" s="473" t="s">
        <v>1255</v>
      </c>
      <c r="D50" s="194" t="s">
        <v>689</v>
      </c>
      <c r="E50" s="194" t="s">
        <v>827</v>
      </c>
      <c r="F50" s="194" t="s">
        <v>653</v>
      </c>
    </row>
    <row r="51" spans="1:6" s="367" customFormat="1" x14ac:dyDescent="0.3">
      <c r="A51" s="367" t="s">
        <v>680</v>
      </c>
      <c r="B51" s="367" t="s">
        <v>919</v>
      </c>
      <c r="C51" s="608" t="s">
        <v>1256</v>
      </c>
      <c r="D51" s="367" t="s">
        <v>689</v>
      </c>
      <c r="E51" s="194" t="s">
        <v>827</v>
      </c>
      <c r="F51" s="367" t="s">
        <v>653</v>
      </c>
    </row>
    <row r="52" spans="1:6" s="194" customFormat="1" x14ac:dyDescent="0.3">
      <c r="A52" s="194" t="s">
        <v>680</v>
      </c>
      <c r="B52" s="367" t="s">
        <v>920</v>
      </c>
      <c r="C52" s="473" t="s">
        <v>34</v>
      </c>
      <c r="D52" s="194" t="s">
        <v>689</v>
      </c>
      <c r="E52" s="194" t="s">
        <v>827</v>
      </c>
      <c r="F52" s="194" t="s">
        <v>653</v>
      </c>
    </row>
    <row r="53" spans="1:6" s="194" customFormat="1" x14ac:dyDescent="0.3">
      <c r="A53" s="194" t="s">
        <v>681</v>
      </c>
      <c r="B53" s="367" t="s">
        <v>921</v>
      </c>
      <c r="C53" s="473" t="s">
        <v>814</v>
      </c>
      <c r="D53" s="194" t="s">
        <v>690</v>
      </c>
      <c r="E53" s="194" t="s">
        <v>827</v>
      </c>
      <c r="F53" s="194" t="s">
        <v>653</v>
      </c>
    </row>
    <row r="54" spans="1:6" s="194" customFormat="1" x14ac:dyDescent="0.3">
      <c r="A54" s="194" t="s">
        <v>681</v>
      </c>
      <c r="B54" s="367" t="s">
        <v>922</v>
      </c>
      <c r="C54" s="473" t="s">
        <v>1226</v>
      </c>
      <c r="D54" s="194" t="s">
        <v>690</v>
      </c>
      <c r="E54" s="194" t="s">
        <v>827</v>
      </c>
      <c r="F54" s="194" t="s">
        <v>653</v>
      </c>
    </row>
    <row r="55" spans="1:6" s="194" customFormat="1" x14ac:dyDescent="0.3">
      <c r="A55" s="194" t="s">
        <v>682</v>
      </c>
      <c r="B55" s="194" t="s">
        <v>1257</v>
      </c>
      <c r="C55" s="473" t="s">
        <v>35</v>
      </c>
      <c r="D55" s="194" t="s">
        <v>691</v>
      </c>
      <c r="E55" s="194" t="s">
        <v>827</v>
      </c>
      <c r="F55" s="194" t="s">
        <v>658</v>
      </c>
    </row>
    <row r="56" spans="1:6" s="194" customFormat="1" x14ac:dyDescent="0.3">
      <c r="A56" s="194" t="s">
        <v>681</v>
      </c>
      <c r="B56" s="194" t="s">
        <v>916</v>
      </c>
      <c r="C56" s="473" t="s">
        <v>815</v>
      </c>
      <c r="D56" s="194" t="s">
        <v>691</v>
      </c>
      <c r="E56" s="194" t="s">
        <v>827</v>
      </c>
      <c r="F56" s="194" t="s">
        <v>990</v>
      </c>
    </row>
    <row r="57" spans="1:6" s="194" customFormat="1" x14ac:dyDescent="0.3">
      <c r="A57" s="194" t="s">
        <v>1100</v>
      </c>
      <c r="B57" s="194" t="s">
        <v>985</v>
      </c>
      <c r="C57" s="473" t="s">
        <v>1258</v>
      </c>
      <c r="D57" s="194" t="s">
        <v>1260</v>
      </c>
      <c r="E57" s="194" t="s">
        <v>827</v>
      </c>
      <c r="F57" s="194" t="s">
        <v>657</v>
      </c>
    </row>
    <row r="58" spans="1:6" s="194" customFormat="1" x14ac:dyDescent="0.3">
      <c r="A58" s="194" t="s">
        <v>1100</v>
      </c>
      <c r="B58" s="194" t="s">
        <v>1101</v>
      </c>
      <c r="C58" s="473" t="s">
        <v>1259</v>
      </c>
      <c r="D58" s="194" t="s">
        <v>1260</v>
      </c>
      <c r="E58" s="194" t="s">
        <v>827</v>
      </c>
      <c r="F58" s="194" t="s">
        <v>770</v>
      </c>
    </row>
    <row r="59" spans="1:6" s="194" customFormat="1" x14ac:dyDescent="0.3">
      <c r="A59" s="194" t="s">
        <v>817</v>
      </c>
      <c r="B59" s="194" t="s">
        <v>193</v>
      </c>
      <c r="C59" s="473" t="s">
        <v>1261</v>
      </c>
      <c r="D59" s="194" t="s">
        <v>556</v>
      </c>
      <c r="E59" s="194" t="s">
        <v>557</v>
      </c>
      <c r="F59" s="194" t="s">
        <v>654</v>
      </c>
    </row>
    <row r="60" spans="1:6" s="194" customFormat="1" x14ac:dyDescent="0.3">
      <c r="A60" s="194" t="s">
        <v>817</v>
      </c>
      <c r="B60" s="194" t="s">
        <v>194</v>
      </c>
      <c r="C60" s="608" t="s">
        <v>1262</v>
      </c>
      <c r="D60" s="194" t="s">
        <v>556</v>
      </c>
      <c r="E60" s="194" t="s">
        <v>557</v>
      </c>
      <c r="F60" s="194" t="s">
        <v>654</v>
      </c>
    </row>
    <row r="61" spans="1:6" s="194" customFormat="1" x14ac:dyDescent="0.3">
      <c r="A61" s="194" t="s">
        <v>817</v>
      </c>
      <c r="B61" s="194" t="s">
        <v>196</v>
      </c>
      <c r="C61" s="473" t="s">
        <v>1263</v>
      </c>
      <c r="D61" s="194" t="s">
        <v>556</v>
      </c>
      <c r="E61" s="194" t="s">
        <v>557</v>
      </c>
      <c r="F61" s="194" t="s">
        <v>654</v>
      </c>
    </row>
    <row r="62" spans="1:6" s="194" customFormat="1" x14ac:dyDescent="0.3">
      <c r="A62" s="194" t="s">
        <v>817</v>
      </c>
      <c r="B62" s="194" t="s">
        <v>197</v>
      </c>
      <c r="C62" s="473" t="s">
        <v>1264</v>
      </c>
      <c r="D62" s="194" t="s">
        <v>556</v>
      </c>
      <c r="E62" s="194" t="s">
        <v>557</v>
      </c>
      <c r="F62" s="194" t="s">
        <v>653</v>
      </c>
    </row>
    <row r="63" spans="1:6" s="194" customFormat="1" x14ac:dyDescent="0.3">
      <c r="A63" s="194" t="s">
        <v>817</v>
      </c>
      <c r="B63" s="194" t="s">
        <v>488</v>
      </c>
      <c r="C63" s="473" t="s">
        <v>1210</v>
      </c>
      <c r="D63" s="194" t="s">
        <v>988</v>
      </c>
      <c r="E63" s="194" t="s">
        <v>989</v>
      </c>
      <c r="F63" s="194" t="s">
        <v>653</v>
      </c>
    </row>
    <row r="64" spans="1:6" s="194" customFormat="1" x14ac:dyDescent="0.3">
      <c r="A64" s="194" t="s">
        <v>817</v>
      </c>
      <c r="B64" s="194" t="s">
        <v>489</v>
      </c>
      <c r="C64" s="473" t="s">
        <v>1211</v>
      </c>
      <c r="D64" s="194" t="s">
        <v>556</v>
      </c>
      <c r="E64" s="194" t="s">
        <v>557</v>
      </c>
      <c r="F64" s="194" t="s">
        <v>654</v>
      </c>
    </row>
    <row r="65" spans="1:6" x14ac:dyDescent="0.3">
      <c r="A65" s="1" t="s">
        <v>817</v>
      </c>
      <c r="B65" s="194" t="s">
        <v>199</v>
      </c>
      <c r="C65" s="196" t="s">
        <v>1212</v>
      </c>
      <c r="D65" s="1" t="s">
        <v>556</v>
      </c>
      <c r="E65" s="1" t="s">
        <v>557</v>
      </c>
      <c r="F65" s="1" t="s">
        <v>657</v>
      </c>
    </row>
    <row r="66" spans="1:6" x14ac:dyDescent="0.3">
      <c r="A66" s="1" t="s">
        <v>817</v>
      </c>
      <c r="B66" s="194" t="s">
        <v>490</v>
      </c>
      <c r="C66" s="196" t="s">
        <v>1284</v>
      </c>
      <c r="D66" s="1" t="s">
        <v>556</v>
      </c>
      <c r="E66" s="1" t="s">
        <v>557</v>
      </c>
      <c r="F66" s="1" t="s">
        <v>657</v>
      </c>
    </row>
    <row r="67" spans="1:6" x14ac:dyDescent="0.3">
      <c r="A67" s="1" t="s">
        <v>817</v>
      </c>
      <c r="B67" s="194" t="s">
        <v>491</v>
      </c>
      <c r="C67" s="196" t="s">
        <v>816</v>
      </c>
      <c r="D67" s="1" t="s">
        <v>556</v>
      </c>
      <c r="E67" s="1" t="s">
        <v>557</v>
      </c>
      <c r="F67" s="1" t="s">
        <v>657</v>
      </c>
    </row>
    <row r="68" spans="1:6" x14ac:dyDescent="0.3">
      <c r="A68" s="1" t="s">
        <v>817</v>
      </c>
      <c r="B68" s="1" t="s">
        <v>492</v>
      </c>
      <c r="C68" s="196" t="s">
        <v>1227</v>
      </c>
      <c r="D68" s="1" t="s">
        <v>556</v>
      </c>
      <c r="E68" s="1" t="s">
        <v>557</v>
      </c>
      <c r="F68" s="1" t="s">
        <v>653</v>
      </c>
    </row>
    <row r="69" spans="1:6" x14ac:dyDescent="0.3">
      <c r="A69" s="1" t="s">
        <v>979</v>
      </c>
      <c r="B69" s="1" t="s">
        <v>493</v>
      </c>
      <c r="C69" s="196" t="s">
        <v>1213</v>
      </c>
      <c r="D69" s="1" t="s">
        <v>556</v>
      </c>
      <c r="E69" s="1" t="s">
        <v>557</v>
      </c>
      <c r="F69" s="1" t="s">
        <v>770</v>
      </c>
    </row>
    <row r="70" spans="1:6" x14ac:dyDescent="0.3">
      <c r="A70" s="1" t="s">
        <v>979</v>
      </c>
      <c r="B70" s="1" t="s">
        <v>494</v>
      </c>
      <c r="C70" s="196" t="s">
        <v>1265</v>
      </c>
      <c r="D70" s="1" t="s">
        <v>556</v>
      </c>
      <c r="E70" s="1" t="s">
        <v>557</v>
      </c>
      <c r="F70" s="1" t="s">
        <v>770</v>
      </c>
    </row>
    <row r="71" spans="1:6" x14ac:dyDescent="0.3">
      <c r="A71" s="1" t="s">
        <v>979</v>
      </c>
      <c r="B71" s="1" t="s">
        <v>495</v>
      </c>
      <c r="C71" s="196" t="s">
        <v>1214</v>
      </c>
      <c r="D71" s="1" t="s">
        <v>556</v>
      </c>
      <c r="E71" s="1" t="s">
        <v>557</v>
      </c>
      <c r="F71" s="1" t="s">
        <v>770</v>
      </c>
    </row>
    <row r="73" spans="1:6" x14ac:dyDescent="0.3">
      <c r="A73" s="197" t="s">
        <v>577</v>
      </c>
    </row>
    <row r="74" spans="1:6" x14ac:dyDescent="0.3">
      <c r="A74" s="199" t="s">
        <v>1277</v>
      </c>
      <c r="B74" s="124"/>
    </row>
    <row r="75" spans="1:6" x14ac:dyDescent="0.3">
      <c r="A75" s="362" t="s">
        <v>923</v>
      </c>
    </row>
    <row r="76" spans="1:6" x14ac:dyDescent="0.3">
      <c r="A76" s="362" t="s">
        <v>578</v>
      </c>
    </row>
    <row r="77" spans="1:6" x14ac:dyDescent="0.3">
      <c r="A77" s="362" t="s">
        <v>924</v>
      </c>
    </row>
    <row r="78" spans="1:6" x14ac:dyDescent="0.3">
      <c r="A78" s="362" t="s">
        <v>579</v>
      </c>
    </row>
    <row r="79" spans="1:6" x14ac:dyDescent="0.3">
      <c r="A79" s="362" t="s">
        <v>580</v>
      </c>
    </row>
    <row r="80" spans="1:6" x14ac:dyDescent="0.3">
      <c r="A80" s="362" t="s">
        <v>581</v>
      </c>
    </row>
    <row r="81" spans="1:1" x14ac:dyDescent="0.3">
      <c r="A81" s="362" t="s">
        <v>582</v>
      </c>
    </row>
    <row r="82" spans="1:1" x14ac:dyDescent="0.3">
      <c r="A82" s="362" t="s">
        <v>583</v>
      </c>
    </row>
    <row r="83" spans="1:1" x14ac:dyDescent="0.3">
      <c r="A83" s="362" t="s">
        <v>818</v>
      </c>
    </row>
    <row r="84" spans="1:1" x14ac:dyDescent="0.3">
      <c r="A84" s="362" t="s">
        <v>584</v>
      </c>
    </row>
    <row r="85" spans="1:1" x14ac:dyDescent="0.3">
      <c r="A85" s="362" t="s">
        <v>585</v>
      </c>
    </row>
    <row r="86" spans="1:1" x14ac:dyDescent="0.3">
      <c r="A86" s="362" t="s">
        <v>586</v>
      </c>
    </row>
    <row r="87" spans="1:1" x14ac:dyDescent="0.3">
      <c r="A87" s="362" t="s">
        <v>587</v>
      </c>
    </row>
    <row r="88" spans="1:1" x14ac:dyDescent="0.3">
      <c r="A88" s="362" t="s">
        <v>925</v>
      </c>
    </row>
    <row r="89" spans="1:1" x14ac:dyDescent="0.3">
      <c r="A89" s="362" t="s">
        <v>588</v>
      </c>
    </row>
    <row r="90" spans="1:1" x14ac:dyDescent="0.3">
      <c r="A90" s="362" t="s">
        <v>589</v>
      </c>
    </row>
    <row r="91" spans="1:1" x14ac:dyDescent="0.3">
      <c r="A91" s="362" t="s">
        <v>590</v>
      </c>
    </row>
    <row r="92" spans="1:1" x14ac:dyDescent="0.3">
      <c r="A92" s="362" t="s">
        <v>591</v>
      </c>
    </row>
    <row r="93" spans="1:1" x14ac:dyDescent="0.3">
      <c r="A93" s="362" t="s">
        <v>926</v>
      </c>
    </row>
    <row r="94" spans="1:1" x14ac:dyDescent="0.3">
      <c r="A94" s="362" t="s">
        <v>592</v>
      </c>
    </row>
    <row r="95" spans="1:1" x14ac:dyDescent="0.3">
      <c r="A95" s="362" t="s">
        <v>593</v>
      </c>
    </row>
    <row r="96" spans="1:1" x14ac:dyDescent="0.3">
      <c r="A96" s="362" t="s">
        <v>594</v>
      </c>
    </row>
    <row r="97" spans="1:1" x14ac:dyDescent="0.3">
      <c r="A97" s="362" t="s">
        <v>819</v>
      </c>
    </row>
    <row r="98" spans="1:1" x14ac:dyDescent="0.3">
      <c r="A98" s="362" t="s">
        <v>595</v>
      </c>
    </row>
    <row r="99" spans="1:1" x14ac:dyDescent="0.3">
      <c r="A99" s="362" t="s">
        <v>596</v>
      </c>
    </row>
    <row r="100" spans="1:1" x14ac:dyDescent="0.3">
      <c r="A100" s="362" t="s">
        <v>597</v>
      </c>
    </row>
    <row r="101" spans="1:1" x14ac:dyDescent="0.3">
      <c r="A101" s="362" t="s">
        <v>598</v>
      </c>
    </row>
    <row r="102" spans="1:1" x14ac:dyDescent="0.3">
      <c r="A102" s="362" t="s">
        <v>599</v>
      </c>
    </row>
    <row r="103" spans="1:1" x14ac:dyDescent="0.3">
      <c r="A103" s="362" t="s">
        <v>927</v>
      </c>
    </row>
    <row r="104" spans="1:1" x14ac:dyDescent="0.3">
      <c r="A104" s="362" t="s">
        <v>928</v>
      </c>
    </row>
    <row r="105" spans="1:1" x14ac:dyDescent="0.3">
      <c r="A105" s="362" t="s">
        <v>929</v>
      </c>
    </row>
    <row r="106" spans="1:1" x14ac:dyDescent="0.3">
      <c r="A106" s="362" t="s">
        <v>600</v>
      </c>
    </row>
    <row r="107" spans="1:1" x14ac:dyDescent="0.3">
      <c r="A107" s="362" t="s">
        <v>930</v>
      </c>
    </row>
    <row r="108" spans="1:1" x14ac:dyDescent="0.3">
      <c r="A108" s="362" t="s">
        <v>931</v>
      </c>
    </row>
    <row r="109" spans="1:1" x14ac:dyDescent="0.3">
      <c r="A109" s="362" t="s">
        <v>601</v>
      </c>
    </row>
    <row r="110" spans="1:1" x14ac:dyDescent="0.3">
      <c r="A110" s="362" t="s">
        <v>932</v>
      </c>
    </row>
    <row r="111" spans="1:1" x14ac:dyDescent="0.3">
      <c r="A111" s="362" t="s">
        <v>933</v>
      </c>
    </row>
    <row r="112" spans="1:1" x14ac:dyDescent="0.3">
      <c r="A112" s="362" t="s">
        <v>602</v>
      </c>
    </row>
    <row r="113" spans="1:1" x14ac:dyDescent="0.3">
      <c r="A113" s="362" t="s">
        <v>603</v>
      </c>
    </row>
    <row r="114" spans="1:1" x14ac:dyDescent="0.3">
      <c r="A114" s="362" t="s">
        <v>604</v>
      </c>
    </row>
    <row r="115" spans="1:1" x14ac:dyDescent="0.3">
      <c r="A115" s="362" t="s">
        <v>605</v>
      </c>
    </row>
    <row r="116" spans="1:1" x14ac:dyDescent="0.3">
      <c r="A116" s="362" t="s">
        <v>606</v>
      </c>
    </row>
    <row r="117" spans="1:1" x14ac:dyDescent="0.3">
      <c r="A117" s="362" t="s">
        <v>934</v>
      </c>
    </row>
    <row r="118" spans="1:1" x14ac:dyDescent="0.3">
      <c r="A118" s="362" t="s">
        <v>607</v>
      </c>
    </row>
    <row r="119" spans="1:1" x14ac:dyDescent="0.3">
      <c r="A119" s="362" t="s">
        <v>935</v>
      </c>
    </row>
    <row r="120" spans="1:1" x14ac:dyDescent="0.3">
      <c r="A120" s="362" t="s">
        <v>608</v>
      </c>
    </row>
    <row r="121" spans="1:1" x14ac:dyDescent="0.3">
      <c r="A121" s="362" t="s">
        <v>609</v>
      </c>
    </row>
    <row r="122" spans="1:1" x14ac:dyDescent="0.3">
      <c r="A122" s="362" t="s">
        <v>984</v>
      </c>
    </row>
    <row r="123" spans="1:1" x14ac:dyDescent="0.3">
      <c r="A123" s="362" t="s">
        <v>820</v>
      </c>
    </row>
    <row r="124" spans="1:1" x14ac:dyDescent="0.3">
      <c r="A124" s="362" t="s">
        <v>610</v>
      </c>
    </row>
    <row r="125" spans="1:1" x14ac:dyDescent="0.3">
      <c r="A125" s="362" t="s">
        <v>611</v>
      </c>
    </row>
    <row r="126" spans="1:1" x14ac:dyDescent="0.3">
      <c r="A126" s="362" t="s">
        <v>612</v>
      </c>
    </row>
    <row r="127" spans="1:1" x14ac:dyDescent="0.3">
      <c r="A127" s="362" t="s">
        <v>613</v>
      </c>
    </row>
    <row r="128" spans="1:1" x14ac:dyDescent="0.3">
      <c r="A128" s="362" t="s">
        <v>614</v>
      </c>
    </row>
    <row r="129" spans="1:1" x14ac:dyDescent="0.3">
      <c r="A129" s="362" t="s">
        <v>615</v>
      </c>
    </row>
    <row r="130" spans="1:1" x14ac:dyDescent="0.3">
      <c r="A130" s="362" t="s">
        <v>616</v>
      </c>
    </row>
    <row r="131" spans="1:1" x14ac:dyDescent="0.3">
      <c r="A131" s="362" t="s">
        <v>821</v>
      </c>
    </row>
    <row r="132" spans="1:1" x14ac:dyDescent="0.3">
      <c r="A132" s="362" t="s">
        <v>822</v>
      </c>
    </row>
    <row r="133" spans="1:1" x14ac:dyDescent="0.3">
      <c r="A133" s="362" t="s">
        <v>617</v>
      </c>
    </row>
    <row r="134" spans="1:1" x14ac:dyDescent="0.3">
      <c r="A134" s="362" t="s">
        <v>618</v>
      </c>
    </row>
    <row r="135" spans="1:1" x14ac:dyDescent="0.3">
      <c r="A135" s="362" t="s">
        <v>619</v>
      </c>
    </row>
    <row r="136" spans="1:1" x14ac:dyDescent="0.3">
      <c r="A136" s="362" t="s">
        <v>823</v>
      </c>
    </row>
    <row r="137" spans="1:1" x14ac:dyDescent="0.3">
      <c r="A137" s="362" t="s">
        <v>620</v>
      </c>
    </row>
    <row r="138" spans="1:1" x14ac:dyDescent="0.3">
      <c r="A138" s="362" t="s">
        <v>621</v>
      </c>
    </row>
    <row r="139" spans="1:1" x14ac:dyDescent="0.3">
      <c r="A139" s="362" t="s">
        <v>622</v>
      </c>
    </row>
    <row r="140" spans="1:1" x14ac:dyDescent="0.3">
      <c r="A140" s="362" t="s">
        <v>936</v>
      </c>
    </row>
    <row r="141" spans="1:1" x14ac:dyDescent="0.3">
      <c r="A141" s="362" t="s">
        <v>937</v>
      </c>
    </row>
    <row r="142" spans="1:1" x14ac:dyDescent="0.3">
      <c r="A142" s="362" t="s">
        <v>623</v>
      </c>
    </row>
    <row r="143" spans="1:1" x14ac:dyDescent="0.3">
      <c r="A143" s="362" t="s">
        <v>938</v>
      </c>
    </row>
    <row r="144" spans="1:1" x14ac:dyDescent="0.3">
      <c r="A144" s="362" t="s">
        <v>939</v>
      </c>
    </row>
    <row r="145" spans="1:1" x14ac:dyDescent="0.3">
      <c r="A145" s="362" t="s">
        <v>940</v>
      </c>
    </row>
    <row r="146" spans="1:1" x14ac:dyDescent="0.3">
      <c r="A146" s="362" t="s">
        <v>624</v>
      </c>
    </row>
    <row r="147" spans="1:1" x14ac:dyDescent="0.3">
      <c r="A147" s="362" t="s">
        <v>625</v>
      </c>
    </row>
    <row r="148" spans="1:1" x14ac:dyDescent="0.3">
      <c r="A148" s="362" t="s">
        <v>824</v>
      </c>
    </row>
    <row r="149" spans="1:1" x14ac:dyDescent="0.3">
      <c r="A149" s="362" t="s">
        <v>626</v>
      </c>
    </row>
    <row r="150" spans="1:1" x14ac:dyDescent="0.3">
      <c r="A150" s="362" t="s">
        <v>627</v>
      </c>
    </row>
    <row r="151" spans="1:1" x14ac:dyDescent="0.3">
      <c r="A151" s="362" t="s">
        <v>628</v>
      </c>
    </row>
    <row r="152" spans="1:1" x14ac:dyDescent="0.3">
      <c r="A152" s="362" t="s">
        <v>629</v>
      </c>
    </row>
    <row r="153" spans="1:1" x14ac:dyDescent="0.3">
      <c r="A153" s="362" t="s">
        <v>630</v>
      </c>
    </row>
    <row r="154" spans="1:1" x14ac:dyDescent="0.3">
      <c r="A154" s="362" t="s">
        <v>631</v>
      </c>
    </row>
    <row r="155" spans="1:1" x14ac:dyDescent="0.3">
      <c r="A155" s="362" t="s">
        <v>632</v>
      </c>
    </row>
    <row r="156" spans="1:1" x14ac:dyDescent="0.3">
      <c r="A156" s="362" t="s">
        <v>633</v>
      </c>
    </row>
    <row r="157" spans="1:1" x14ac:dyDescent="0.3">
      <c r="A157" s="362" t="s">
        <v>941</v>
      </c>
    </row>
    <row r="158" spans="1:1" x14ac:dyDescent="0.3">
      <c r="A158" s="362" t="s">
        <v>942</v>
      </c>
    </row>
    <row r="159" spans="1:1" x14ac:dyDescent="0.3">
      <c r="A159" s="362" t="s">
        <v>634</v>
      </c>
    </row>
    <row r="160" spans="1:1" x14ac:dyDescent="0.3">
      <c r="A160" s="362" t="s">
        <v>635</v>
      </c>
    </row>
    <row r="161" spans="1:1" x14ac:dyDescent="0.3">
      <c r="A161" s="362" t="s">
        <v>636</v>
      </c>
    </row>
    <row r="162" spans="1:1" x14ac:dyDescent="0.3">
      <c r="A162" s="362" t="s">
        <v>943</v>
      </c>
    </row>
    <row r="163" spans="1:1" x14ac:dyDescent="0.3">
      <c r="A163" s="362" t="s">
        <v>637</v>
      </c>
    </row>
    <row r="164" spans="1:1" x14ac:dyDescent="0.3">
      <c r="A164" s="362" t="s">
        <v>638</v>
      </c>
    </row>
    <row r="165" spans="1:1" x14ac:dyDescent="0.3">
      <c r="A165" s="362" t="s">
        <v>639</v>
      </c>
    </row>
    <row r="166" spans="1:1" x14ac:dyDescent="0.3">
      <c r="A166" s="362" t="s">
        <v>640</v>
      </c>
    </row>
    <row r="167" spans="1:1" x14ac:dyDescent="0.3">
      <c r="A167" s="362" t="s">
        <v>825</v>
      </c>
    </row>
    <row r="168" spans="1:1" x14ac:dyDescent="0.3">
      <c r="A168" s="362" t="s">
        <v>944</v>
      </c>
    </row>
  </sheetData>
  <hyperlinks>
    <hyperlink ref="C4" location="'K1.1 Vývoj HDP'!A1" display="Vývoj hrubého domáceho produktu v bežných a stálych cenách"/>
    <hyperlink ref="C5:C6" location="'K1.2 Demografické ukazovatele'!A1" display="Prírastky obyvateľstva SR v rokoch 2017 a 2018"/>
    <hyperlink ref="C7:C11" location="'Príloha ku kapitole 1'!A1" display="Základné ukazovatele ekonomického vývoja SR*"/>
    <hyperlink ref="C12:C16" location="'K2.1.1 Ekon.aktiv.obyvateľstva'!A1" display="Bilancia obyvateľov SR vo veku 15 a viac rokov v roku 2018"/>
    <hyperlink ref="C18:C21" location="'K2.1.2.1 Zamestnanosť podľa SP'!A1" display="Počet zamestnávateľov evidovaných v Sociálnej poisťovni v rokoch 2017 a 2018"/>
    <hyperlink ref="C23:C27" location="'K2.1.2.2 Zamestnanosť - ŠÚSR'!A1" display="Pracujúci podľa veku v roku 2018 (priemer za rok)"/>
    <hyperlink ref="C28:C29" location="'K2.1.2.4 Voľné prac. miesta'!A1" display="Počet voľných pracovných miest a miera voľných pracovných miest v roku 2018"/>
    <hyperlink ref="C30" location="'K2.1.3 Vývoj nezamestnanosti'!A1" display="Porovnanie vývoja nezamestnanosti podľa evidencie ŠÚ SR a ÚPSVR"/>
    <hyperlink ref="C31:C39" location="'K2.1.3.1 Nezamestnanosť ÚPSVR'!A1" display="Vývoj počtu uchádzačov o zamestnanie v jednotlivých mesiacoch v rokoch 2017 a 2018"/>
    <hyperlink ref="C40:C41" location="'K2.1.3.1 VPM podľa ÚPSVR'!A1" display="Podiel voľných pracovných miest v roku 2018 podľa požiadaviek na vzdelanie"/>
    <hyperlink ref="C43:C44" location="'K2.1.3.1 Dlhodobo nezamestnaní'!A1" display="Vývoj počtov UoZ dlhodobo nezamestnaných občanov v roku 2017 a 2018 a ich podiel na celkovom počte UoZ"/>
    <hyperlink ref="C45:C46" location="'K2.1.3.2 Nezamestnanosť VZPS'!A1" display="Nezamestnanosť podľa veku v roku 2018 (priemer za rok)"/>
    <hyperlink ref="C49:C52" location="'K2.2.1 Mzdy'!A1" display="Vývoj priemernej mesačnej mzdy od roku 2008 (v %)"/>
    <hyperlink ref="C53:C54" location="'K2.2.2 Úplné náklady práce'!A1" display="Dynamika ročných nákladov práce v SR na zamestnanca (v eurách)"/>
    <hyperlink ref="C55:C56" location="'K2.2.4 BOZP'!A1" display="Rozdelenie ostatných registrovaných pracovných úrazov podľa zdroja úrazu"/>
    <hyperlink ref="C69:C71" location="'Príloha ku kapitole 2 - časť 2.'!A1" display="Vyhlásené vyzvania pre národné projekty  a dopytovo-orientovené výzvy za rok 2018"/>
    <hyperlink ref="C17" location="'K2.1.1 Ekon.aktiv.obyvateľstva'!A1" display="Bilancia obyvateľov SR vo veku 15 a viac rokov v roku 2018"/>
    <hyperlink ref="C57" location="'K2.3.8 IP pre soc. podniky'!A1" display="Prehľad realizácie NP Investičná pomoc pre sociálne podniky – nenávratná zložka podľa jednotlivých opatrení"/>
    <hyperlink ref="C58" location="'K2.3.8 IP pre soc. podniky'!A1" display="Prehľad realizácie NP Investičná pomoc pre sociálne podniky – nenávratná zložka podľa jednotlivých opatrení"/>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B2:O46"/>
  <sheetViews>
    <sheetView tabSelected="1" zoomScale="80" zoomScaleNormal="80" workbookViewId="0">
      <selection activeCell="A3" sqref="A3"/>
    </sheetView>
  </sheetViews>
  <sheetFormatPr defaultRowHeight="16.5" x14ac:dyDescent="0.3"/>
  <cols>
    <col min="1" max="2" width="9.140625" style="1"/>
    <col min="3" max="3" width="20.7109375" style="1" customWidth="1"/>
    <col min="4" max="4" width="14" style="1" customWidth="1"/>
    <col min="5" max="5" width="11.28515625" style="1" customWidth="1"/>
    <col min="6" max="6" width="16.85546875" style="1" customWidth="1"/>
    <col min="7" max="7" width="10.7109375" style="1" customWidth="1"/>
    <col min="8" max="12" width="9.140625" style="492"/>
    <col min="13" max="13" width="19.7109375" style="492" customWidth="1"/>
    <col min="14" max="14" width="25.140625" style="492" customWidth="1"/>
    <col min="15" max="15" width="9.140625" style="492"/>
    <col min="16" max="17" width="9.140625" style="1"/>
    <col min="18" max="20" width="9.140625" style="1" customWidth="1"/>
    <col min="21" max="21" width="16.28515625" style="1" bestFit="1" customWidth="1"/>
    <col min="22" max="16384" width="9.140625" style="1"/>
  </cols>
  <sheetData>
    <row r="2" spans="2:15" x14ac:dyDescent="0.3">
      <c r="B2" s="2" t="s">
        <v>972</v>
      </c>
      <c r="C2" s="2"/>
      <c r="H2" s="599"/>
    </row>
    <row r="3" spans="2:15" x14ac:dyDescent="0.3">
      <c r="H3" s="599"/>
    </row>
    <row r="4" spans="2:15" x14ac:dyDescent="0.3">
      <c r="H4" s="599"/>
    </row>
    <row r="5" spans="2:15" ht="18.75" x14ac:dyDescent="0.3">
      <c r="K5" s="600"/>
      <c r="L5" s="600"/>
      <c r="N5" s="601"/>
    </row>
    <row r="6" spans="2:15" x14ac:dyDescent="0.3">
      <c r="J6" s="602"/>
      <c r="K6" s="453"/>
      <c r="L6" s="453"/>
      <c r="N6" s="603"/>
      <c r="O6" s="603"/>
    </row>
    <row r="7" spans="2:15" x14ac:dyDescent="0.3">
      <c r="J7" s="602"/>
      <c r="K7" s="453"/>
      <c r="L7" s="453"/>
      <c r="N7" s="603"/>
      <c r="O7" s="603"/>
    </row>
    <row r="8" spans="2:15" x14ac:dyDescent="0.3">
      <c r="J8" s="602"/>
      <c r="K8" s="453"/>
      <c r="L8" s="453"/>
      <c r="N8" s="603"/>
      <c r="O8" s="603"/>
    </row>
    <row r="9" spans="2:15" x14ac:dyDescent="0.3">
      <c r="J9" s="602"/>
      <c r="K9" s="453"/>
      <c r="L9" s="453"/>
      <c r="N9" s="603"/>
      <c r="O9" s="603"/>
    </row>
    <row r="10" spans="2:15" x14ac:dyDescent="0.3">
      <c r="J10" s="602"/>
      <c r="K10" s="453"/>
      <c r="L10" s="453"/>
      <c r="N10" s="603"/>
      <c r="O10" s="603"/>
    </row>
    <row r="11" spans="2:15" x14ac:dyDescent="0.3">
      <c r="J11" s="602"/>
      <c r="K11" s="453"/>
      <c r="L11" s="453"/>
      <c r="N11" s="603"/>
      <c r="O11" s="603"/>
    </row>
    <row r="12" spans="2:15" x14ac:dyDescent="0.3">
      <c r="J12" s="602"/>
      <c r="K12" s="453"/>
      <c r="L12" s="453"/>
      <c r="N12" s="603"/>
      <c r="O12" s="603"/>
    </row>
    <row r="13" spans="2:15" x14ac:dyDescent="0.3">
      <c r="J13" s="602"/>
      <c r="K13" s="453"/>
      <c r="L13" s="453"/>
      <c r="N13" s="603"/>
      <c r="O13" s="603"/>
    </row>
    <row r="14" spans="2:15" x14ac:dyDescent="0.3">
      <c r="J14" s="602"/>
      <c r="K14" s="453"/>
      <c r="L14" s="453"/>
      <c r="N14" s="603"/>
      <c r="O14" s="603"/>
    </row>
    <row r="15" spans="2:15" x14ac:dyDescent="0.3">
      <c r="J15" s="602"/>
      <c r="K15" s="453"/>
      <c r="L15" s="453"/>
      <c r="N15" s="603"/>
      <c r="O15" s="603"/>
    </row>
    <row r="17" spans="2:10" x14ac:dyDescent="0.3">
      <c r="B17" s="429" t="s">
        <v>1158</v>
      </c>
    </row>
    <row r="18" spans="2:10" x14ac:dyDescent="0.3">
      <c r="B18" s="429"/>
    </row>
    <row r="19" spans="2:10" x14ac:dyDescent="0.3">
      <c r="B19" s="194"/>
    </row>
    <row r="20" spans="2:10" ht="31.5" customHeight="1" x14ac:dyDescent="0.3">
      <c r="B20" s="194"/>
      <c r="D20" s="231" t="s">
        <v>61</v>
      </c>
      <c r="E20" s="205" t="s">
        <v>780</v>
      </c>
      <c r="F20" s="205" t="s">
        <v>882</v>
      </c>
      <c r="H20" s="55"/>
    </row>
    <row r="21" spans="2:10" x14ac:dyDescent="0.3">
      <c r="D21" s="201">
        <v>2010</v>
      </c>
      <c r="E21" s="202">
        <v>68.188699999999997</v>
      </c>
      <c r="F21" s="202">
        <v>70.281700000000001</v>
      </c>
      <c r="H21" s="55"/>
    </row>
    <row r="22" spans="2:10" x14ac:dyDescent="0.3">
      <c r="D22" s="201">
        <v>2011</v>
      </c>
      <c r="E22" s="202">
        <v>71.304500000000004</v>
      </c>
      <c r="F22" s="202">
        <v>72.282699999999991</v>
      </c>
    </row>
    <row r="23" spans="2:10" x14ac:dyDescent="0.3">
      <c r="D23" s="201">
        <v>2012</v>
      </c>
      <c r="E23" s="202">
        <v>73.575800000000001</v>
      </c>
      <c r="F23" s="202">
        <v>73.653700000000001</v>
      </c>
    </row>
    <row r="24" spans="2:10" x14ac:dyDescent="0.3">
      <c r="D24" s="201">
        <v>2013</v>
      </c>
      <c r="E24" s="202">
        <v>74.448800000000006</v>
      </c>
      <c r="F24" s="202">
        <v>74.1447</v>
      </c>
    </row>
    <row r="25" spans="2:10" x14ac:dyDescent="0.3">
      <c r="D25" s="201">
        <v>2014</v>
      </c>
      <c r="E25" s="202">
        <v>76.269800000000004</v>
      </c>
      <c r="F25" s="202">
        <v>76.103300000000004</v>
      </c>
    </row>
    <row r="26" spans="2:10" x14ac:dyDescent="0.3">
      <c r="D26" s="201">
        <v>2015</v>
      </c>
      <c r="E26" s="202">
        <v>79.767600000000002</v>
      </c>
      <c r="F26" s="202">
        <v>79.767600000000002</v>
      </c>
    </row>
    <row r="27" spans="2:10" x14ac:dyDescent="0.3">
      <c r="D27" s="201">
        <v>2016</v>
      </c>
      <c r="E27" s="202">
        <v>81.051500000000004</v>
      </c>
      <c r="F27" s="202">
        <v>81.468800000000002</v>
      </c>
    </row>
    <row r="28" spans="2:10" x14ac:dyDescent="0.3">
      <c r="D28" s="201">
        <v>2017</v>
      </c>
      <c r="E28" s="202">
        <v>84.488600000000005</v>
      </c>
      <c r="F28" s="202">
        <v>83.904300000000006</v>
      </c>
    </row>
    <row r="29" spans="2:10" x14ac:dyDescent="0.3">
      <c r="D29" s="201">
        <v>2018</v>
      </c>
      <c r="E29" s="203">
        <v>89.356700000000004</v>
      </c>
      <c r="F29" s="204">
        <v>86.966899999999995</v>
      </c>
    </row>
    <row r="30" spans="2:10" x14ac:dyDescent="0.3">
      <c r="D30" s="201">
        <v>2019</v>
      </c>
      <c r="E30" s="203">
        <v>93.900499999999994</v>
      </c>
      <c r="F30" s="204">
        <v>89.151200000000003</v>
      </c>
    </row>
    <row r="31" spans="2:10" x14ac:dyDescent="0.3">
      <c r="D31" s="201">
        <v>2020</v>
      </c>
      <c r="E31" s="203">
        <v>91.555300000000003</v>
      </c>
      <c r="F31" s="204">
        <v>84.912600000000012</v>
      </c>
      <c r="J31" s="603"/>
    </row>
    <row r="32" spans="2:10" x14ac:dyDescent="0.3">
      <c r="D32" s="201">
        <v>2021</v>
      </c>
      <c r="E32" s="203">
        <v>97.122500000000002</v>
      </c>
      <c r="F32" s="204">
        <v>87.995000000000005</v>
      </c>
    </row>
    <row r="34" spans="4:7" x14ac:dyDescent="0.3">
      <c r="D34" s="126"/>
      <c r="E34" s="126"/>
      <c r="F34" s="126"/>
      <c r="G34" s="126"/>
    </row>
    <row r="35" spans="4:7" x14ac:dyDescent="0.3">
      <c r="D35" s="126"/>
      <c r="E35" s="126"/>
      <c r="F35" s="126"/>
      <c r="G35" s="126"/>
    </row>
    <row r="36" spans="4:7" x14ac:dyDescent="0.3">
      <c r="D36" s="126"/>
      <c r="E36" s="449"/>
      <c r="F36" s="449"/>
      <c r="G36" s="126"/>
    </row>
    <row r="37" spans="4:7" x14ac:dyDescent="0.3">
      <c r="D37" s="450"/>
      <c r="E37" s="451"/>
      <c r="F37" s="451"/>
      <c r="G37" s="126"/>
    </row>
    <row r="38" spans="4:7" x14ac:dyDescent="0.3">
      <c r="D38" s="450"/>
      <c r="E38" s="451"/>
      <c r="F38" s="451"/>
      <c r="G38" s="126"/>
    </row>
    <row r="39" spans="4:7" x14ac:dyDescent="0.3">
      <c r="D39" s="450"/>
      <c r="E39" s="451"/>
      <c r="F39" s="451"/>
      <c r="G39" s="126"/>
    </row>
    <row r="40" spans="4:7" x14ac:dyDescent="0.3">
      <c r="D40" s="450"/>
      <c r="E40" s="451"/>
      <c r="F40" s="451"/>
      <c r="G40" s="126"/>
    </row>
    <row r="41" spans="4:7" x14ac:dyDescent="0.3">
      <c r="D41" s="450"/>
      <c r="E41" s="451"/>
      <c r="F41" s="451"/>
      <c r="G41" s="126"/>
    </row>
    <row r="42" spans="4:7" x14ac:dyDescent="0.3">
      <c r="D42" s="450"/>
      <c r="E42" s="451"/>
      <c r="F42" s="451"/>
      <c r="G42" s="126"/>
    </row>
    <row r="43" spans="4:7" x14ac:dyDescent="0.3">
      <c r="D43" s="450"/>
      <c r="E43" s="451"/>
      <c r="F43" s="452"/>
      <c r="G43" s="126"/>
    </row>
    <row r="44" spans="4:7" x14ac:dyDescent="0.3">
      <c r="D44" s="450"/>
      <c r="E44" s="452"/>
      <c r="F44" s="451"/>
      <c r="G44" s="126"/>
    </row>
    <row r="45" spans="4:7" x14ac:dyDescent="0.3">
      <c r="D45" s="450"/>
      <c r="E45" s="453"/>
      <c r="F45" s="454"/>
      <c r="G45" s="126"/>
    </row>
    <row r="46" spans="4:7" x14ac:dyDescent="0.3">
      <c r="D46" s="450"/>
      <c r="E46" s="453"/>
      <c r="F46" s="454"/>
      <c r="G46" s="126"/>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2:Z126"/>
  <sheetViews>
    <sheetView zoomScale="80" zoomScaleNormal="80" workbookViewId="0">
      <selection sqref="A1:A1048576"/>
    </sheetView>
  </sheetViews>
  <sheetFormatPr defaultRowHeight="16.5" x14ac:dyDescent="0.3"/>
  <cols>
    <col min="1" max="1" width="9.42578125" style="96" customWidth="1"/>
    <col min="2" max="2" width="10.85546875" style="1" customWidth="1"/>
    <col min="3" max="3" width="12.7109375" style="1" bestFit="1" customWidth="1"/>
    <col min="4" max="4" width="7.7109375" style="1" bestFit="1" customWidth="1"/>
    <col min="5" max="5" width="10.85546875" style="1" customWidth="1"/>
    <col min="6" max="6" width="9.140625" style="1"/>
    <col min="7" max="7" width="8.85546875" style="1" bestFit="1" customWidth="1"/>
    <col min="8" max="10" width="9.140625" style="1"/>
    <col min="11" max="11" width="26.28515625" style="1" customWidth="1"/>
    <col min="12" max="12" width="19" style="1" customWidth="1"/>
    <col min="13" max="13" width="9.7109375" style="1" customWidth="1"/>
    <col min="14" max="14" width="8.85546875" style="1" customWidth="1"/>
    <col min="15" max="15" width="10.42578125" style="1" customWidth="1"/>
    <col min="16" max="16" width="8.85546875" style="1" customWidth="1"/>
    <col min="17" max="18" width="9.5703125" style="1" customWidth="1"/>
    <col min="19" max="19" width="9.140625" style="1"/>
    <col min="20" max="20" width="15.85546875" style="1" bestFit="1" customWidth="1"/>
    <col min="21" max="21" width="12" style="1" customWidth="1"/>
    <col min="22" max="26" width="10.140625" style="1" bestFit="1" customWidth="1"/>
    <col min="27" max="267" width="9.140625" style="1"/>
    <col min="268" max="268" width="19" style="1" bestFit="1" customWidth="1"/>
    <col min="269" max="269" width="48.42578125" style="1" bestFit="1" customWidth="1"/>
    <col min="270" max="272" width="8.85546875" style="1" bestFit="1" customWidth="1"/>
    <col min="273" max="274" width="9.5703125" style="1" bestFit="1" customWidth="1"/>
    <col min="275" max="523" width="9.140625" style="1"/>
    <col min="524" max="524" width="19" style="1" bestFit="1" customWidth="1"/>
    <col min="525" max="525" width="48.42578125" style="1" bestFit="1" customWidth="1"/>
    <col min="526" max="528" width="8.85546875" style="1" bestFit="1" customWidth="1"/>
    <col min="529" max="530" width="9.5703125" style="1" bestFit="1" customWidth="1"/>
    <col min="531" max="779" width="9.140625" style="1"/>
    <col min="780" max="780" width="19" style="1" bestFit="1" customWidth="1"/>
    <col min="781" max="781" width="48.42578125" style="1" bestFit="1" customWidth="1"/>
    <col min="782" max="784" width="8.85546875" style="1" bestFit="1" customWidth="1"/>
    <col min="785" max="786" width="9.5703125" style="1" bestFit="1" customWidth="1"/>
    <col min="787" max="1035" width="9.140625" style="1"/>
    <col min="1036" max="1036" width="19" style="1" bestFit="1" customWidth="1"/>
    <col min="1037" max="1037" width="48.42578125" style="1" bestFit="1" customWidth="1"/>
    <col min="1038" max="1040" width="8.85546875" style="1" bestFit="1" customWidth="1"/>
    <col min="1041" max="1042" width="9.5703125" style="1" bestFit="1" customWidth="1"/>
    <col min="1043" max="1291" width="9.140625" style="1"/>
    <col min="1292" max="1292" width="19" style="1" bestFit="1" customWidth="1"/>
    <col min="1293" max="1293" width="48.42578125" style="1" bestFit="1" customWidth="1"/>
    <col min="1294" max="1296" width="8.85546875" style="1" bestFit="1" customWidth="1"/>
    <col min="1297" max="1298" width="9.5703125" style="1" bestFit="1" customWidth="1"/>
    <col min="1299" max="1547" width="9.140625" style="1"/>
    <col min="1548" max="1548" width="19" style="1" bestFit="1" customWidth="1"/>
    <col min="1549" max="1549" width="48.42578125" style="1" bestFit="1" customWidth="1"/>
    <col min="1550" max="1552" width="8.85546875" style="1" bestFit="1" customWidth="1"/>
    <col min="1553" max="1554" width="9.5703125" style="1" bestFit="1" customWidth="1"/>
    <col min="1555" max="1803" width="9.140625" style="1"/>
    <col min="1804" max="1804" width="19" style="1" bestFit="1" customWidth="1"/>
    <col min="1805" max="1805" width="48.42578125" style="1" bestFit="1" customWidth="1"/>
    <col min="1806" max="1808" width="8.85546875" style="1" bestFit="1" customWidth="1"/>
    <col min="1809" max="1810" width="9.5703125" style="1" bestFit="1" customWidth="1"/>
    <col min="1811" max="2059" width="9.140625" style="1"/>
    <col min="2060" max="2060" width="19" style="1" bestFit="1" customWidth="1"/>
    <col min="2061" max="2061" width="48.42578125" style="1" bestFit="1" customWidth="1"/>
    <col min="2062" max="2064" width="8.85546875" style="1" bestFit="1" customWidth="1"/>
    <col min="2065" max="2066" width="9.5703125" style="1" bestFit="1" customWidth="1"/>
    <col min="2067" max="2315" width="9.140625" style="1"/>
    <col min="2316" max="2316" width="19" style="1" bestFit="1" customWidth="1"/>
    <col min="2317" max="2317" width="48.42578125" style="1" bestFit="1" customWidth="1"/>
    <col min="2318" max="2320" width="8.85546875" style="1" bestFit="1" customWidth="1"/>
    <col min="2321" max="2322" width="9.5703125" style="1" bestFit="1" customWidth="1"/>
    <col min="2323" max="2571" width="9.140625" style="1"/>
    <col min="2572" max="2572" width="19" style="1" bestFit="1" customWidth="1"/>
    <col min="2573" max="2573" width="48.42578125" style="1" bestFit="1" customWidth="1"/>
    <col min="2574" max="2576" width="8.85546875" style="1" bestFit="1" customWidth="1"/>
    <col min="2577" max="2578" width="9.5703125" style="1" bestFit="1" customWidth="1"/>
    <col min="2579" max="2827" width="9.140625" style="1"/>
    <col min="2828" max="2828" width="19" style="1" bestFit="1" customWidth="1"/>
    <col min="2829" max="2829" width="48.42578125" style="1" bestFit="1" customWidth="1"/>
    <col min="2830" max="2832" width="8.85546875" style="1" bestFit="1" customWidth="1"/>
    <col min="2833" max="2834" width="9.5703125" style="1" bestFit="1" customWidth="1"/>
    <col min="2835" max="3083" width="9.140625" style="1"/>
    <col min="3084" max="3084" width="19" style="1" bestFit="1" customWidth="1"/>
    <col min="3085" max="3085" width="48.42578125" style="1" bestFit="1" customWidth="1"/>
    <col min="3086" max="3088" width="8.85546875" style="1" bestFit="1" customWidth="1"/>
    <col min="3089" max="3090" width="9.5703125" style="1" bestFit="1" customWidth="1"/>
    <col min="3091" max="3339" width="9.140625" style="1"/>
    <col min="3340" max="3340" width="19" style="1" bestFit="1" customWidth="1"/>
    <col min="3341" max="3341" width="48.42578125" style="1" bestFit="1" customWidth="1"/>
    <col min="3342" max="3344" width="8.85546875" style="1" bestFit="1" customWidth="1"/>
    <col min="3345" max="3346" width="9.5703125" style="1" bestFit="1" customWidth="1"/>
    <col min="3347" max="3595" width="9.140625" style="1"/>
    <col min="3596" max="3596" width="19" style="1" bestFit="1" customWidth="1"/>
    <col min="3597" max="3597" width="48.42578125" style="1" bestFit="1" customWidth="1"/>
    <col min="3598" max="3600" width="8.85546875" style="1" bestFit="1" customWidth="1"/>
    <col min="3601" max="3602" width="9.5703125" style="1" bestFit="1" customWidth="1"/>
    <col min="3603" max="3851" width="9.140625" style="1"/>
    <col min="3852" max="3852" width="19" style="1" bestFit="1" customWidth="1"/>
    <col min="3853" max="3853" width="48.42578125" style="1" bestFit="1" customWidth="1"/>
    <col min="3854" max="3856" width="8.85546875" style="1" bestFit="1" customWidth="1"/>
    <col min="3857" max="3858" width="9.5703125" style="1" bestFit="1" customWidth="1"/>
    <col min="3859" max="4107" width="9.140625" style="1"/>
    <col min="4108" max="4108" width="19" style="1" bestFit="1" customWidth="1"/>
    <col min="4109" max="4109" width="48.42578125" style="1" bestFit="1" customWidth="1"/>
    <col min="4110" max="4112" width="8.85546875" style="1" bestFit="1" customWidth="1"/>
    <col min="4113" max="4114" width="9.5703125" style="1" bestFit="1" customWidth="1"/>
    <col min="4115" max="4363" width="9.140625" style="1"/>
    <col min="4364" max="4364" width="19" style="1" bestFit="1" customWidth="1"/>
    <col min="4365" max="4365" width="48.42578125" style="1" bestFit="1" customWidth="1"/>
    <col min="4366" max="4368" width="8.85546875" style="1" bestFit="1" customWidth="1"/>
    <col min="4369" max="4370" width="9.5703125" style="1" bestFit="1" customWidth="1"/>
    <col min="4371" max="4619" width="9.140625" style="1"/>
    <col min="4620" max="4620" width="19" style="1" bestFit="1" customWidth="1"/>
    <col min="4621" max="4621" width="48.42578125" style="1" bestFit="1" customWidth="1"/>
    <col min="4622" max="4624" width="8.85546875" style="1" bestFit="1" customWidth="1"/>
    <col min="4625" max="4626" width="9.5703125" style="1" bestFit="1" customWidth="1"/>
    <col min="4627" max="4875" width="9.140625" style="1"/>
    <col min="4876" max="4876" width="19" style="1" bestFit="1" customWidth="1"/>
    <col min="4877" max="4877" width="48.42578125" style="1" bestFit="1" customWidth="1"/>
    <col min="4878" max="4880" width="8.85546875" style="1" bestFit="1" customWidth="1"/>
    <col min="4881" max="4882" width="9.5703125" style="1" bestFit="1" customWidth="1"/>
    <col min="4883" max="5131" width="9.140625" style="1"/>
    <col min="5132" max="5132" width="19" style="1" bestFit="1" customWidth="1"/>
    <col min="5133" max="5133" width="48.42578125" style="1" bestFit="1" customWidth="1"/>
    <col min="5134" max="5136" width="8.85546875" style="1" bestFit="1" customWidth="1"/>
    <col min="5137" max="5138" width="9.5703125" style="1" bestFit="1" customWidth="1"/>
    <col min="5139" max="5387" width="9.140625" style="1"/>
    <col min="5388" max="5388" width="19" style="1" bestFit="1" customWidth="1"/>
    <col min="5389" max="5389" width="48.42578125" style="1" bestFit="1" customWidth="1"/>
    <col min="5390" max="5392" width="8.85546875" style="1" bestFit="1" customWidth="1"/>
    <col min="5393" max="5394" width="9.5703125" style="1" bestFit="1" customWidth="1"/>
    <col min="5395" max="5643" width="9.140625" style="1"/>
    <col min="5644" max="5644" width="19" style="1" bestFit="1" customWidth="1"/>
    <col min="5645" max="5645" width="48.42578125" style="1" bestFit="1" customWidth="1"/>
    <col min="5646" max="5648" width="8.85546875" style="1" bestFit="1" customWidth="1"/>
    <col min="5649" max="5650" width="9.5703125" style="1" bestFit="1" customWidth="1"/>
    <col min="5651" max="5899" width="9.140625" style="1"/>
    <col min="5900" max="5900" width="19" style="1" bestFit="1" customWidth="1"/>
    <col min="5901" max="5901" width="48.42578125" style="1" bestFit="1" customWidth="1"/>
    <col min="5902" max="5904" width="8.85546875" style="1" bestFit="1" customWidth="1"/>
    <col min="5905" max="5906" width="9.5703125" style="1" bestFit="1" customWidth="1"/>
    <col min="5907" max="6155" width="9.140625" style="1"/>
    <col min="6156" max="6156" width="19" style="1" bestFit="1" customWidth="1"/>
    <col min="6157" max="6157" width="48.42578125" style="1" bestFit="1" customWidth="1"/>
    <col min="6158" max="6160" width="8.85546875" style="1" bestFit="1" customWidth="1"/>
    <col min="6161" max="6162" width="9.5703125" style="1" bestFit="1" customWidth="1"/>
    <col min="6163" max="6411" width="9.140625" style="1"/>
    <col min="6412" max="6412" width="19" style="1" bestFit="1" customWidth="1"/>
    <col min="6413" max="6413" width="48.42578125" style="1" bestFit="1" customWidth="1"/>
    <col min="6414" max="6416" width="8.85546875" style="1" bestFit="1" customWidth="1"/>
    <col min="6417" max="6418" width="9.5703125" style="1" bestFit="1" customWidth="1"/>
    <col min="6419" max="6667" width="9.140625" style="1"/>
    <col min="6668" max="6668" width="19" style="1" bestFit="1" customWidth="1"/>
    <col min="6669" max="6669" width="48.42578125" style="1" bestFit="1" customWidth="1"/>
    <col min="6670" max="6672" width="8.85546875" style="1" bestFit="1" customWidth="1"/>
    <col min="6673" max="6674" width="9.5703125" style="1" bestFit="1" customWidth="1"/>
    <col min="6675" max="6923" width="9.140625" style="1"/>
    <col min="6924" max="6924" width="19" style="1" bestFit="1" customWidth="1"/>
    <col min="6925" max="6925" width="48.42578125" style="1" bestFit="1" customWidth="1"/>
    <col min="6926" max="6928" width="8.85546875" style="1" bestFit="1" customWidth="1"/>
    <col min="6929" max="6930" width="9.5703125" style="1" bestFit="1" customWidth="1"/>
    <col min="6931" max="7179" width="9.140625" style="1"/>
    <col min="7180" max="7180" width="19" style="1" bestFit="1" customWidth="1"/>
    <col min="7181" max="7181" width="48.42578125" style="1" bestFit="1" customWidth="1"/>
    <col min="7182" max="7184" width="8.85546875" style="1" bestFit="1" customWidth="1"/>
    <col min="7185" max="7186" width="9.5703125" style="1" bestFit="1" customWidth="1"/>
    <col min="7187" max="7435" width="9.140625" style="1"/>
    <col min="7436" max="7436" width="19" style="1" bestFit="1" customWidth="1"/>
    <col min="7437" max="7437" width="48.42578125" style="1" bestFit="1" customWidth="1"/>
    <col min="7438" max="7440" width="8.85546875" style="1" bestFit="1" customWidth="1"/>
    <col min="7441" max="7442" width="9.5703125" style="1" bestFit="1" customWidth="1"/>
    <col min="7443" max="7691" width="9.140625" style="1"/>
    <col min="7692" max="7692" width="19" style="1" bestFit="1" customWidth="1"/>
    <col min="7693" max="7693" width="48.42578125" style="1" bestFit="1" customWidth="1"/>
    <col min="7694" max="7696" width="8.85546875" style="1" bestFit="1" customWidth="1"/>
    <col min="7697" max="7698" width="9.5703125" style="1" bestFit="1" customWidth="1"/>
    <col min="7699" max="7947" width="9.140625" style="1"/>
    <col min="7948" max="7948" width="19" style="1" bestFit="1" customWidth="1"/>
    <col min="7949" max="7949" width="48.42578125" style="1" bestFit="1" customWidth="1"/>
    <col min="7950" max="7952" width="8.85546875" style="1" bestFit="1" customWidth="1"/>
    <col min="7953" max="7954" width="9.5703125" style="1" bestFit="1" customWidth="1"/>
    <col min="7955" max="8203" width="9.140625" style="1"/>
    <col min="8204" max="8204" width="19" style="1" bestFit="1" customWidth="1"/>
    <col min="8205" max="8205" width="48.42578125" style="1" bestFit="1" customWidth="1"/>
    <col min="8206" max="8208" width="8.85546875" style="1" bestFit="1" customWidth="1"/>
    <col min="8209" max="8210" width="9.5703125" style="1" bestFit="1" customWidth="1"/>
    <col min="8211" max="8459" width="9.140625" style="1"/>
    <col min="8460" max="8460" width="19" style="1" bestFit="1" customWidth="1"/>
    <col min="8461" max="8461" width="48.42578125" style="1" bestFit="1" customWidth="1"/>
    <col min="8462" max="8464" width="8.85546875" style="1" bestFit="1" customWidth="1"/>
    <col min="8465" max="8466" width="9.5703125" style="1" bestFit="1" customWidth="1"/>
    <col min="8467" max="8715" width="9.140625" style="1"/>
    <col min="8716" max="8716" width="19" style="1" bestFit="1" customWidth="1"/>
    <col min="8717" max="8717" width="48.42578125" style="1" bestFit="1" customWidth="1"/>
    <col min="8718" max="8720" width="8.85546875" style="1" bestFit="1" customWidth="1"/>
    <col min="8721" max="8722" width="9.5703125" style="1" bestFit="1" customWidth="1"/>
    <col min="8723" max="8971" width="9.140625" style="1"/>
    <col min="8972" max="8972" width="19" style="1" bestFit="1" customWidth="1"/>
    <col min="8973" max="8973" width="48.42578125" style="1" bestFit="1" customWidth="1"/>
    <col min="8974" max="8976" width="8.85546875" style="1" bestFit="1" customWidth="1"/>
    <col min="8977" max="8978" width="9.5703125" style="1" bestFit="1" customWidth="1"/>
    <col min="8979" max="9227" width="9.140625" style="1"/>
    <col min="9228" max="9228" width="19" style="1" bestFit="1" customWidth="1"/>
    <col min="9229" max="9229" width="48.42578125" style="1" bestFit="1" customWidth="1"/>
    <col min="9230" max="9232" width="8.85546875" style="1" bestFit="1" customWidth="1"/>
    <col min="9233" max="9234" width="9.5703125" style="1" bestFit="1" customWidth="1"/>
    <col min="9235" max="9483" width="9.140625" style="1"/>
    <col min="9484" max="9484" width="19" style="1" bestFit="1" customWidth="1"/>
    <col min="9485" max="9485" width="48.42578125" style="1" bestFit="1" customWidth="1"/>
    <col min="9486" max="9488" width="8.85546875" style="1" bestFit="1" customWidth="1"/>
    <col min="9489" max="9490" width="9.5703125" style="1" bestFit="1" customWidth="1"/>
    <col min="9491" max="9739" width="9.140625" style="1"/>
    <col min="9740" max="9740" width="19" style="1" bestFit="1" customWidth="1"/>
    <col min="9741" max="9741" width="48.42578125" style="1" bestFit="1" customWidth="1"/>
    <col min="9742" max="9744" width="8.85546875" style="1" bestFit="1" customWidth="1"/>
    <col min="9745" max="9746" width="9.5703125" style="1" bestFit="1" customWidth="1"/>
    <col min="9747" max="9995" width="9.140625" style="1"/>
    <col min="9996" max="9996" width="19" style="1" bestFit="1" customWidth="1"/>
    <col min="9997" max="9997" width="48.42578125" style="1" bestFit="1" customWidth="1"/>
    <col min="9998" max="10000" width="8.85546875" style="1" bestFit="1" customWidth="1"/>
    <col min="10001" max="10002" width="9.5703125" style="1" bestFit="1" customWidth="1"/>
    <col min="10003" max="10251" width="9.140625" style="1"/>
    <col min="10252" max="10252" width="19" style="1" bestFit="1" customWidth="1"/>
    <col min="10253" max="10253" width="48.42578125" style="1" bestFit="1" customWidth="1"/>
    <col min="10254" max="10256" width="8.85546875" style="1" bestFit="1" customWidth="1"/>
    <col min="10257" max="10258" width="9.5703125" style="1" bestFit="1" customWidth="1"/>
    <col min="10259" max="10507" width="9.140625" style="1"/>
    <col min="10508" max="10508" width="19" style="1" bestFit="1" customWidth="1"/>
    <col min="10509" max="10509" width="48.42578125" style="1" bestFit="1" customWidth="1"/>
    <col min="10510" max="10512" width="8.85546875" style="1" bestFit="1" customWidth="1"/>
    <col min="10513" max="10514" width="9.5703125" style="1" bestFit="1" customWidth="1"/>
    <col min="10515" max="10763" width="9.140625" style="1"/>
    <col min="10764" max="10764" width="19" style="1" bestFit="1" customWidth="1"/>
    <col min="10765" max="10765" width="48.42578125" style="1" bestFit="1" customWidth="1"/>
    <col min="10766" max="10768" width="8.85546875" style="1" bestFit="1" customWidth="1"/>
    <col min="10769" max="10770" width="9.5703125" style="1" bestFit="1" customWidth="1"/>
    <col min="10771" max="11019" width="9.140625" style="1"/>
    <col min="11020" max="11020" width="19" style="1" bestFit="1" customWidth="1"/>
    <col min="11021" max="11021" width="48.42578125" style="1" bestFit="1" customWidth="1"/>
    <col min="11022" max="11024" width="8.85546875" style="1" bestFit="1" customWidth="1"/>
    <col min="11025" max="11026" width="9.5703125" style="1" bestFit="1" customWidth="1"/>
    <col min="11027" max="11275" width="9.140625" style="1"/>
    <col min="11276" max="11276" width="19" style="1" bestFit="1" customWidth="1"/>
    <col min="11277" max="11277" width="48.42578125" style="1" bestFit="1" customWidth="1"/>
    <col min="11278" max="11280" width="8.85546875" style="1" bestFit="1" customWidth="1"/>
    <col min="11281" max="11282" width="9.5703125" style="1" bestFit="1" customWidth="1"/>
    <col min="11283" max="11531" width="9.140625" style="1"/>
    <col min="11532" max="11532" width="19" style="1" bestFit="1" customWidth="1"/>
    <col min="11533" max="11533" width="48.42578125" style="1" bestFit="1" customWidth="1"/>
    <col min="11534" max="11536" width="8.85546875" style="1" bestFit="1" customWidth="1"/>
    <col min="11537" max="11538" width="9.5703125" style="1" bestFit="1" customWidth="1"/>
    <col min="11539" max="11787" width="9.140625" style="1"/>
    <col min="11788" max="11788" width="19" style="1" bestFit="1" customWidth="1"/>
    <col min="11789" max="11789" width="48.42578125" style="1" bestFit="1" customWidth="1"/>
    <col min="11790" max="11792" width="8.85546875" style="1" bestFit="1" customWidth="1"/>
    <col min="11793" max="11794" width="9.5703125" style="1" bestFit="1" customWidth="1"/>
    <col min="11795" max="12043" width="9.140625" style="1"/>
    <col min="12044" max="12044" width="19" style="1" bestFit="1" customWidth="1"/>
    <col min="12045" max="12045" width="48.42578125" style="1" bestFit="1" customWidth="1"/>
    <col min="12046" max="12048" width="8.85546875" style="1" bestFit="1" customWidth="1"/>
    <col min="12049" max="12050" width="9.5703125" style="1" bestFit="1" customWidth="1"/>
    <col min="12051" max="12299" width="9.140625" style="1"/>
    <col min="12300" max="12300" width="19" style="1" bestFit="1" customWidth="1"/>
    <col min="12301" max="12301" width="48.42578125" style="1" bestFit="1" customWidth="1"/>
    <col min="12302" max="12304" width="8.85546875" style="1" bestFit="1" customWidth="1"/>
    <col min="12305" max="12306" width="9.5703125" style="1" bestFit="1" customWidth="1"/>
    <col min="12307" max="12555" width="9.140625" style="1"/>
    <col min="12556" max="12556" width="19" style="1" bestFit="1" customWidth="1"/>
    <col min="12557" max="12557" width="48.42578125" style="1" bestFit="1" customWidth="1"/>
    <col min="12558" max="12560" width="8.85546875" style="1" bestFit="1" customWidth="1"/>
    <col min="12561" max="12562" width="9.5703125" style="1" bestFit="1" customWidth="1"/>
    <col min="12563" max="12811" width="9.140625" style="1"/>
    <col min="12812" max="12812" width="19" style="1" bestFit="1" customWidth="1"/>
    <col min="12813" max="12813" width="48.42578125" style="1" bestFit="1" customWidth="1"/>
    <col min="12814" max="12816" width="8.85546875" style="1" bestFit="1" customWidth="1"/>
    <col min="12817" max="12818" width="9.5703125" style="1" bestFit="1" customWidth="1"/>
    <col min="12819" max="13067" width="9.140625" style="1"/>
    <col min="13068" max="13068" width="19" style="1" bestFit="1" customWidth="1"/>
    <col min="13069" max="13069" width="48.42578125" style="1" bestFit="1" customWidth="1"/>
    <col min="13070" max="13072" width="8.85546875" style="1" bestFit="1" customWidth="1"/>
    <col min="13073" max="13074" width="9.5703125" style="1" bestFit="1" customWidth="1"/>
    <col min="13075" max="13323" width="9.140625" style="1"/>
    <col min="13324" max="13324" width="19" style="1" bestFit="1" customWidth="1"/>
    <col min="13325" max="13325" width="48.42578125" style="1" bestFit="1" customWidth="1"/>
    <col min="13326" max="13328" width="8.85546875" style="1" bestFit="1" customWidth="1"/>
    <col min="13329" max="13330" width="9.5703125" style="1" bestFit="1" customWidth="1"/>
    <col min="13331" max="13579" width="9.140625" style="1"/>
    <col min="13580" max="13580" width="19" style="1" bestFit="1" customWidth="1"/>
    <col min="13581" max="13581" width="48.42578125" style="1" bestFit="1" customWidth="1"/>
    <col min="13582" max="13584" width="8.85546875" style="1" bestFit="1" customWidth="1"/>
    <col min="13585" max="13586" width="9.5703125" style="1" bestFit="1" customWidth="1"/>
    <col min="13587" max="13835" width="9.140625" style="1"/>
    <col min="13836" max="13836" width="19" style="1" bestFit="1" customWidth="1"/>
    <col min="13837" max="13837" width="48.42578125" style="1" bestFit="1" customWidth="1"/>
    <col min="13838" max="13840" width="8.85546875" style="1" bestFit="1" customWidth="1"/>
    <col min="13841" max="13842" width="9.5703125" style="1" bestFit="1" customWidth="1"/>
    <col min="13843" max="14091" width="9.140625" style="1"/>
    <col min="14092" max="14092" width="19" style="1" bestFit="1" customWidth="1"/>
    <col min="14093" max="14093" width="48.42578125" style="1" bestFit="1" customWidth="1"/>
    <col min="14094" max="14096" width="8.85546875" style="1" bestFit="1" customWidth="1"/>
    <col min="14097" max="14098" width="9.5703125" style="1" bestFit="1" customWidth="1"/>
    <col min="14099" max="14347" width="9.140625" style="1"/>
    <col min="14348" max="14348" width="19" style="1" bestFit="1" customWidth="1"/>
    <col min="14349" max="14349" width="48.42578125" style="1" bestFit="1" customWidth="1"/>
    <col min="14350" max="14352" width="8.85546875" style="1" bestFit="1" customWidth="1"/>
    <col min="14353" max="14354" width="9.5703125" style="1" bestFit="1" customWidth="1"/>
    <col min="14355" max="14603" width="9.140625" style="1"/>
    <col min="14604" max="14604" width="19" style="1" bestFit="1" customWidth="1"/>
    <col min="14605" max="14605" width="48.42578125" style="1" bestFit="1" customWidth="1"/>
    <col min="14606" max="14608" width="8.85546875" style="1" bestFit="1" customWidth="1"/>
    <col min="14609" max="14610" width="9.5703125" style="1" bestFit="1" customWidth="1"/>
    <col min="14611" max="14859" width="9.140625" style="1"/>
    <col min="14860" max="14860" width="19" style="1" bestFit="1" customWidth="1"/>
    <col min="14861" max="14861" width="48.42578125" style="1" bestFit="1" customWidth="1"/>
    <col min="14862" max="14864" width="8.85546875" style="1" bestFit="1" customWidth="1"/>
    <col min="14865" max="14866" width="9.5703125" style="1" bestFit="1" customWidth="1"/>
    <col min="14867" max="15115" width="9.140625" style="1"/>
    <col min="15116" max="15116" width="19" style="1" bestFit="1" customWidth="1"/>
    <col min="15117" max="15117" width="48.42578125" style="1" bestFit="1" customWidth="1"/>
    <col min="15118" max="15120" width="8.85546875" style="1" bestFit="1" customWidth="1"/>
    <col min="15121" max="15122" width="9.5703125" style="1" bestFit="1" customWidth="1"/>
    <col min="15123" max="15371" width="9.140625" style="1"/>
    <col min="15372" max="15372" width="19" style="1" bestFit="1" customWidth="1"/>
    <col min="15373" max="15373" width="48.42578125" style="1" bestFit="1" customWidth="1"/>
    <col min="15374" max="15376" width="8.85546875" style="1" bestFit="1" customWidth="1"/>
    <col min="15377" max="15378" width="9.5703125" style="1" bestFit="1" customWidth="1"/>
    <col min="15379" max="15627" width="9.140625" style="1"/>
    <col min="15628" max="15628" width="19" style="1" bestFit="1" customWidth="1"/>
    <col min="15629" max="15629" width="48.42578125" style="1" bestFit="1" customWidth="1"/>
    <col min="15630" max="15632" width="8.85546875" style="1" bestFit="1" customWidth="1"/>
    <col min="15633" max="15634" width="9.5703125" style="1" bestFit="1" customWidth="1"/>
    <col min="15635" max="15883" width="9.140625" style="1"/>
    <col min="15884" max="15884" width="19" style="1" bestFit="1" customWidth="1"/>
    <col min="15885" max="15885" width="48.42578125" style="1" bestFit="1" customWidth="1"/>
    <col min="15886" max="15888" width="8.85546875" style="1" bestFit="1" customWidth="1"/>
    <col min="15889" max="15890" width="9.5703125" style="1" bestFit="1" customWidth="1"/>
    <col min="15891" max="16139" width="9.140625" style="1"/>
    <col min="16140" max="16140" width="19" style="1" bestFit="1" customWidth="1"/>
    <col min="16141" max="16141" width="48.42578125" style="1" bestFit="1" customWidth="1"/>
    <col min="16142" max="16144" width="8.85546875" style="1" bestFit="1" customWidth="1"/>
    <col min="16145" max="16146" width="9.5703125" style="1" bestFit="1" customWidth="1"/>
    <col min="16147" max="16384" width="9.140625" style="1"/>
  </cols>
  <sheetData>
    <row r="2" spans="1:26" ht="17.25" thickBot="1" x14ac:dyDescent="0.35">
      <c r="A2" s="210"/>
      <c r="B2" s="2" t="s">
        <v>1159</v>
      </c>
    </row>
    <row r="3" spans="1:26" ht="33.75" thickBot="1" x14ac:dyDescent="0.35">
      <c r="B3" s="22" t="s">
        <v>2</v>
      </c>
      <c r="C3" s="23" t="s">
        <v>3</v>
      </c>
      <c r="D3" s="23" t="s">
        <v>4</v>
      </c>
      <c r="E3" s="23" t="s">
        <v>5</v>
      </c>
      <c r="F3" s="23" t="s">
        <v>6</v>
      </c>
      <c r="G3" s="23" t="s">
        <v>7</v>
      </c>
      <c r="K3" s="422"/>
      <c r="Q3" s="8"/>
      <c r="R3" s="8"/>
      <c r="S3" s="8"/>
      <c r="T3" s="8"/>
      <c r="U3" s="8"/>
    </row>
    <row r="4" spans="1:26" ht="17.25" thickBot="1" x14ac:dyDescent="0.35">
      <c r="B4" s="26">
        <v>2020</v>
      </c>
      <c r="C4" s="27">
        <v>56650</v>
      </c>
      <c r="D4" s="27">
        <v>59089</v>
      </c>
      <c r="E4" s="27">
        <v>-2439</v>
      </c>
      <c r="F4" s="27">
        <v>4347</v>
      </c>
      <c r="G4" s="27">
        <v>1908</v>
      </c>
      <c r="H4" s="24"/>
      <c r="K4" s="422"/>
      <c r="M4" s="422"/>
      <c r="N4" s="422"/>
      <c r="Q4" s="8"/>
      <c r="R4" s="8"/>
      <c r="S4" s="8"/>
      <c r="T4" s="8"/>
      <c r="U4" s="8"/>
    </row>
    <row r="5" spans="1:26" ht="17.25" thickBot="1" x14ac:dyDescent="0.35">
      <c r="B5" s="26">
        <v>2021</v>
      </c>
      <c r="C5" s="27">
        <v>56565</v>
      </c>
      <c r="D5" s="27" t="s">
        <v>1160</v>
      </c>
      <c r="E5" s="27">
        <v>-16896</v>
      </c>
      <c r="F5" s="27">
        <v>2338</v>
      </c>
      <c r="G5" s="27">
        <v>-14558</v>
      </c>
      <c r="H5" s="24"/>
      <c r="K5" s="422"/>
      <c r="M5" s="422"/>
      <c r="N5" s="422"/>
    </row>
    <row r="6" spans="1:26" x14ac:dyDescent="0.3">
      <c r="B6" s="3" t="s">
        <v>1161</v>
      </c>
      <c r="C6" s="8"/>
      <c r="D6" s="8"/>
      <c r="E6" s="8"/>
      <c r="F6" s="8"/>
      <c r="H6" s="8"/>
      <c r="I6" s="8"/>
      <c r="T6" s="8"/>
      <c r="U6" s="8"/>
    </row>
    <row r="7" spans="1:26" x14ac:dyDescent="0.3">
      <c r="D7" s="8"/>
      <c r="T7" s="8"/>
      <c r="U7" s="8"/>
    </row>
    <row r="8" spans="1:26" x14ac:dyDescent="0.3">
      <c r="A8" s="210"/>
      <c r="B8" s="12" t="s">
        <v>1162</v>
      </c>
    </row>
    <row r="9" spans="1:26" x14ac:dyDescent="0.3">
      <c r="Q9" s="1" t="s">
        <v>693</v>
      </c>
    </row>
    <row r="10" spans="1:26" x14ac:dyDescent="0.3">
      <c r="L10" s="666" t="s">
        <v>13</v>
      </c>
      <c r="M10" s="668" t="s">
        <v>1163</v>
      </c>
      <c r="N10" s="668" t="s">
        <v>1164</v>
      </c>
      <c r="O10" s="668" t="s">
        <v>1165</v>
      </c>
      <c r="P10" s="668" t="s">
        <v>1166</v>
      </c>
      <c r="Q10" s="666" t="s">
        <v>1167</v>
      </c>
      <c r="R10" s="666" t="s">
        <v>1168</v>
      </c>
    </row>
    <row r="11" spans="1:26" x14ac:dyDescent="0.3">
      <c r="L11" s="667"/>
      <c r="M11" s="669"/>
      <c r="N11" s="669"/>
      <c r="O11" s="669"/>
      <c r="P11" s="669"/>
      <c r="Q11" s="667"/>
      <c r="R11" s="667"/>
    </row>
    <row r="12" spans="1:26" x14ac:dyDescent="0.3">
      <c r="L12" s="28" t="s">
        <v>14</v>
      </c>
      <c r="M12" s="418">
        <v>2635979</v>
      </c>
      <c r="N12" s="414">
        <v>2774857</v>
      </c>
      <c r="O12" s="416">
        <v>2657903</v>
      </c>
      <c r="P12" s="414">
        <v>2776809</v>
      </c>
      <c r="Q12" s="29">
        <v>-2657903</v>
      </c>
      <c r="R12" s="29">
        <v>-2635979</v>
      </c>
      <c r="W12" s="8"/>
      <c r="X12" s="8"/>
      <c r="Y12" s="8"/>
      <c r="Z12" s="8"/>
    </row>
    <row r="13" spans="1:26" x14ac:dyDescent="0.3">
      <c r="L13" s="11" t="s">
        <v>92</v>
      </c>
      <c r="M13" s="419">
        <v>28798</v>
      </c>
      <c r="N13" s="420">
        <v>27030</v>
      </c>
      <c r="O13" s="417">
        <v>28984</v>
      </c>
      <c r="P13" s="415">
        <v>28048</v>
      </c>
      <c r="Q13" s="30">
        <v>-28984</v>
      </c>
      <c r="R13" s="30">
        <v>-28798</v>
      </c>
      <c r="W13" s="8"/>
      <c r="X13" s="8"/>
      <c r="Y13" s="31"/>
      <c r="Z13" s="8"/>
    </row>
    <row r="14" spans="1:26" x14ac:dyDescent="0.3">
      <c r="L14" s="11" t="s">
        <v>93</v>
      </c>
      <c r="M14" s="419">
        <v>31234</v>
      </c>
      <c r="N14" s="420">
        <v>29857</v>
      </c>
      <c r="O14" s="417">
        <v>29313</v>
      </c>
      <c r="P14" s="415">
        <v>28087</v>
      </c>
      <c r="Q14" s="30">
        <v>-29313</v>
      </c>
      <c r="R14" s="30">
        <v>-31234</v>
      </c>
      <c r="W14" s="8"/>
      <c r="X14" s="8"/>
      <c r="Y14" s="31"/>
      <c r="Z14" s="8"/>
    </row>
    <row r="15" spans="1:26" x14ac:dyDescent="0.3">
      <c r="L15" s="11" t="s">
        <v>94</v>
      </c>
      <c r="M15" s="419">
        <v>29331</v>
      </c>
      <c r="N15" s="420">
        <v>28572</v>
      </c>
      <c r="O15" s="417">
        <v>30188</v>
      </c>
      <c r="P15" s="415">
        <v>28878</v>
      </c>
      <c r="Q15" s="30">
        <v>-30188</v>
      </c>
      <c r="R15" s="30">
        <v>-29331</v>
      </c>
      <c r="W15" s="8"/>
      <c r="X15" s="8"/>
      <c r="Y15" s="31"/>
      <c r="Z15" s="8"/>
    </row>
    <row r="16" spans="1:26" x14ac:dyDescent="0.3">
      <c r="L16" s="11" t="s">
        <v>95</v>
      </c>
      <c r="M16" s="419">
        <v>30872</v>
      </c>
      <c r="N16" s="420">
        <v>28933</v>
      </c>
      <c r="O16" s="417">
        <v>30924</v>
      </c>
      <c r="P16" s="415">
        <v>29187</v>
      </c>
      <c r="Q16" s="30">
        <v>-30924</v>
      </c>
      <c r="R16" s="30">
        <v>-30872</v>
      </c>
      <c r="W16" s="8"/>
      <c r="X16" s="8"/>
      <c r="Y16" s="31"/>
      <c r="Z16" s="8"/>
    </row>
    <row r="17" spans="12:26" x14ac:dyDescent="0.3">
      <c r="L17" s="11" t="s">
        <v>96</v>
      </c>
      <c r="M17" s="419">
        <v>29357</v>
      </c>
      <c r="N17" s="420">
        <v>27784</v>
      </c>
      <c r="O17" s="417">
        <v>31194</v>
      </c>
      <c r="P17" s="415">
        <v>29594</v>
      </c>
      <c r="Q17" s="30">
        <v>-31194</v>
      </c>
      <c r="R17" s="30">
        <v>-29357</v>
      </c>
      <c r="W17" s="8"/>
      <c r="X17" s="8"/>
      <c r="Y17" s="8"/>
      <c r="Z17" s="8"/>
    </row>
    <row r="18" spans="12:26" x14ac:dyDescent="0.3">
      <c r="L18" s="11" t="s">
        <v>97</v>
      </c>
      <c r="M18" s="419">
        <v>27938</v>
      </c>
      <c r="N18" s="420">
        <v>26526</v>
      </c>
      <c r="O18" s="417">
        <v>30921</v>
      </c>
      <c r="P18" s="415">
        <v>29544</v>
      </c>
      <c r="Q18" s="30">
        <v>-30921</v>
      </c>
      <c r="R18" s="30">
        <v>-27938</v>
      </c>
      <c r="W18" s="8"/>
      <c r="X18" s="8"/>
      <c r="Y18" s="8"/>
      <c r="Z18" s="8"/>
    </row>
    <row r="19" spans="12:26" x14ac:dyDescent="0.3">
      <c r="L19" s="11" t="s">
        <v>98</v>
      </c>
      <c r="M19" s="419">
        <v>27784</v>
      </c>
      <c r="N19" s="420">
        <v>26231</v>
      </c>
      <c r="O19" s="417">
        <v>30265</v>
      </c>
      <c r="P19" s="415">
        <v>28463</v>
      </c>
      <c r="Q19" s="30">
        <v>-30265</v>
      </c>
      <c r="R19" s="30">
        <v>-27784</v>
      </c>
      <c r="W19" s="31"/>
      <c r="X19" s="31"/>
      <c r="Y19" s="8"/>
      <c r="Z19" s="31"/>
    </row>
    <row r="20" spans="12:26" x14ac:dyDescent="0.3">
      <c r="L20" s="11" t="s">
        <v>99</v>
      </c>
      <c r="M20" s="419">
        <v>28051</v>
      </c>
      <c r="N20" s="420">
        <v>26465</v>
      </c>
      <c r="O20" s="417">
        <v>29559</v>
      </c>
      <c r="P20" s="415">
        <v>28396</v>
      </c>
      <c r="Q20" s="30">
        <v>-29559</v>
      </c>
      <c r="R20" s="30">
        <v>-28051</v>
      </c>
      <c r="W20" s="31"/>
      <c r="X20" s="31"/>
      <c r="Y20" s="8"/>
      <c r="Z20" s="31"/>
    </row>
    <row r="21" spans="12:26" x14ac:dyDescent="0.3">
      <c r="L21" s="11" t="s">
        <v>100</v>
      </c>
      <c r="M21" s="419">
        <v>27755</v>
      </c>
      <c r="N21" s="420">
        <v>26248</v>
      </c>
      <c r="O21" s="417">
        <v>29508</v>
      </c>
      <c r="P21" s="415">
        <v>28168</v>
      </c>
      <c r="Q21" s="30">
        <v>-29508</v>
      </c>
      <c r="R21" s="30">
        <v>-27755</v>
      </c>
      <c r="W21" s="31"/>
      <c r="X21" s="31"/>
      <c r="Y21" s="8"/>
      <c r="Z21" s="31"/>
    </row>
    <row r="22" spans="12:26" x14ac:dyDescent="0.3">
      <c r="L22" s="11" t="s">
        <v>101</v>
      </c>
      <c r="M22" s="419">
        <v>26525</v>
      </c>
      <c r="N22" s="420">
        <v>25148</v>
      </c>
      <c r="O22" s="417">
        <v>30093</v>
      </c>
      <c r="P22" s="415">
        <v>28160</v>
      </c>
      <c r="Q22" s="30">
        <v>-30093</v>
      </c>
      <c r="R22" s="30">
        <v>-26525</v>
      </c>
      <c r="W22" s="8"/>
      <c r="X22" s="8"/>
      <c r="Y22" s="8"/>
      <c r="Z22" s="8"/>
    </row>
    <row r="23" spans="12:26" x14ac:dyDescent="0.3">
      <c r="L23" s="11" t="s">
        <v>102</v>
      </c>
      <c r="M23" s="419">
        <v>26040</v>
      </c>
      <c r="N23" s="420">
        <v>24849</v>
      </c>
      <c r="O23" s="417">
        <v>29410</v>
      </c>
      <c r="P23" s="415">
        <v>28187</v>
      </c>
      <c r="Q23" s="30">
        <v>-29410</v>
      </c>
      <c r="R23" s="30">
        <v>-26040</v>
      </c>
      <c r="W23" s="8"/>
      <c r="X23" s="8"/>
      <c r="Y23" s="8"/>
      <c r="Z23" s="8"/>
    </row>
    <row r="24" spans="12:26" x14ac:dyDescent="0.3">
      <c r="L24" s="11" t="s">
        <v>103</v>
      </c>
      <c r="M24" s="419">
        <v>26653</v>
      </c>
      <c r="N24" s="420">
        <v>24887</v>
      </c>
      <c r="O24" s="417">
        <v>29531</v>
      </c>
      <c r="P24" s="415">
        <v>28802</v>
      </c>
      <c r="Q24" s="30">
        <v>-29531</v>
      </c>
      <c r="R24" s="30">
        <v>-26653</v>
      </c>
      <c r="W24" s="8"/>
      <c r="X24" s="8"/>
      <c r="Y24" s="8"/>
      <c r="Z24" s="8"/>
    </row>
    <row r="25" spans="12:26" x14ac:dyDescent="0.3">
      <c r="L25" s="11" t="s">
        <v>104</v>
      </c>
      <c r="M25" s="419">
        <v>28226</v>
      </c>
      <c r="N25" s="420">
        <v>26802</v>
      </c>
      <c r="O25" s="417">
        <v>30371</v>
      </c>
      <c r="P25" s="415">
        <v>28671</v>
      </c>
      <c r="Q25" s="30">
        <v>-30371</v>
      </c>
      <c r="R25" s="30">
        <v>-28226</v>
      </c>
      <c r="W25" s="8"/>
      <c r="X25" s="8"/>
      <c r="Y25" s="8"/>
      <c r="Z25" s="8"/>
    </row>
    <row r="26" spans="12:26" x14ac:dyDescent="0.3">
      <c r="L26" s="11" t="s">
        <v>105</v>
      </c>
      <c r="M26" s="419">
        <v>28483</v>
      </c>
      <c r="N26" s="420">
        <v>27442</v>
      </c>
      <c r="O26" s="417">
        <v>29006</v>
      </c>
      <c r="P26" s="415">
        <v>27574</v>
      </c>
      <c r="Q26" s="30">
        <v>-29006</v>
      </c>
      <c r="R26" s="30">
        <v>-28483</v>
      </c>
      <c r="W26" s="8"/>
      <c r="X26" s="8"/>
      <c r="Y26" s="8"/>
      <c r="Z26" s="8"/>
    </row>
    <row r="27" spans="12:26" x14ac:dyDescent="0.3">
      <c r="L27" s="11" t="s">
        <v>106</v>
      </c>
      <c r="M27" s="419">
        <v>29162</v>
      </c>
      <c r="N27" s="420">
        <v>27593</v>
      </c>
      <c r="O27" s="417">
        <v>27514</v>
      </c>
      <c r="P27" s="415">
        <v>26256</v>
      </c>
      <c r="Q27" s="30">
        <v>-27514</v>
      </c>
      <c r="R27" s="30">
        <v>-29162</v>
      </c>
      <c r="W27" s="8"/>
      <c r="X27" s="8"/>
      <c r="Y27" s="8"/>
      <c r="Z27" s="8"/>
    </row>
    <row r="28" spans="12:26" x14ac:dyDescent="0.3">
      <c r="L28" s="11" t="s">
        <v>107</v>
      </c>
      <c r="M28" s="419">
        <v>30090</v>
      </c>
      <c r="N28" s="420">
        <v>28456</v>
      </c>
      <c r="O28" s="417">
        <v>27240</v>
      </c>
      <c r="P28" s="415">
        <v>25884</v>
      </c>
      <c r="Q28" s="30">
        <v>-27240</v>
      </c>
      <c r="R28" s="30">
        <v>-30090</v>
      </c>
      <c r="W28" s="8"/>
      <c r="X28" s="8"/>
      <c r="Y28" s="8"/>
      <c r="Z28" s="8"/>
    </row>
    <row r="29" spans="12:26" x14ac:dyDescent="0.3">
      <c r="L29" s="11" t="s">
        <v>108</v>
      </c>
      <c r="M29" s="419">
        <v>30772</v>
      </c>
      <c r="N29" s="420">
        <v>28824</v>
      </c>
      <c r="O29" s="417">
        <v>27609</v>
      </c>
      <c r="P29" s="415">
        <v>26071</v>
      </c>
      <c r="Q29" s="30">
        <v>-27609</v>
      </c>
      <c r="R29" s="30">
        <v>-30772</v>
      </c>
      <c r="W29" s="8"/>
      <c r="X29" s="8"/>
      <c r="Y29" s="8"/>
      <c r="Z29" s="8"/>
    </row>
    <row r="30" spans="12:26" x14ac:dyDescent="0.3">
      <c r="L30" s="11" t="s">
        <v>109</v>
      </c>
      <c r="M30" s="419">
        <v>31173</v>
      </c>
      <c r="N30" s="420">
        <v>29757</v>
      </c>
      <c r="O30" s="417">
        <v>27166</v>
      </c>
      <c r="P30" s="415">
        <v>25708</v>
      </c>
      <c r="Q30" s="30">
        <v>-27166</v>
      </c>
      <c r="R30" s="30">
        <v>-31173</v>
      </c>
      <c r="W30" s="8"/>
      <c r="X30" s="8"/>
      <c r="Y30" s="8"/>
      <c r="Z30" s="8"/>
    </row>
    <row r="31" spans="12:26" x14ac:dyDescent="0.3">
      <c r="L31" s="11" t="s">
        <v>110</v>
      </c>
      <c r="M31" s="419">
        <v>33412</v>
      </c>
      <c r="N31" s="420">
        <v>32268</v>
      </c>
      <c r="O31" s="417">
        <v>26086</v>
      </c>
      <c r="P31" s="415">
        <v>24906</v>
      </c>
      <c r="Q31" s="30">
        <v>-26086</v>
      </c>
      <c r="R31" s="30">
        <v>-33412</v>
      </c>
      <c r="W31" s="8"/>
      <c r="X31" s="8"/>
      <c r="Y31" s="8"/>
      <c r="Z31" s="8"/>
    </row>
    <row r="32" spans="12:26" x14ac:dyDescent="0.3">
      <c r="L32" s="11" t="s">
        <v>111</v>
      </c>
      <c r="M32" s="419">
        <v>37046</v>
      </c>
      <c r="N32" s="420">
        <v>35194</v>
      </c>
      <c r="O32" s="417">
        <v>25619</v>
      </c>
      <c r="P32" s="415">
        <v>24436</v>
      </c>
      <c r="Q32" s="30">
        <v>-25619</v>
      </c>
      <c r="R32" s="30">
        <v>-37046</v>
      </c>
      <c r="W32" s="8"/>
      <c r="X32" s="8"/>
      <c r="Y32" s="8"/>
      <c r="Z32" s="8"/>
    </row>
    <row r="33" spans="2:26" x14ac:dyDescent="0.3">
      <c r="L33" s="11" t="s">
        <v>112</v>
      </c>
      <c r="M33" s="419">
        <v>37492</v>
      </c>
      <c r="N33" s="420">
        <v>35927</v>
      </c>
      <c r="O33" s="417">
        <v>26223</v>
      </c>
      <c r="P33" s="415">
        <v>24624</v>
      </c>
      <c r="Q33" s="30">
        <v>-26223</v>
      </c>
      <c r="R33" s="30">
        <v>-37492</v>
      </c>
      <c r="W33" s="8"/>
      <c r="X33" s="8"/>
      <c r="Y33" s="8"/>
      <c r="Z33" s="8"/>
    </row>
    <row r="34" spans="2:26" x14ac:dyDescent="0.3">
      <c r="L34" s="11" t="s">
        <v>113</v>
      </c>
      <c r="M34" s="419">
        <v>39142</v>
      </c>
      <c r="N34" s="420">
        <v>37733</v>
      </c>
      <c r="O34" s="417">
        <v>27784</v>
      </c>
      <c r="P34" s="415">
        <v>26575</v>
      </c>
      <c r="Q34" s="606">
        <v>-27784</v>
      </c>
      <c r="R34" s="606">
        <v>-39142</v>
      </c>
      <c r="W34" s="8"/>
      <c r="X34" s="8"/>
      <c r="Y34" s="8"/>
      <c r="Z34" s="8"/>
    </row>
    <row r="35" spans="2:26" x14ac:dyDescent="0.3">
      <c r="L35" s="11" t="s">
        <v>114</v>
      </c>
      <c r="M35" s="419">
        <v>40096</v>
      </c>
      <c r="N35" s="420">
        <v>38224</v>
      </c>
      <c r="O35" s="417">
        <v>28173</v>
      </c>
      <c r="P35" s="415">
        <v>27156</v>
      </c>
      <c r="Q35" s="606">
        <v>-28173</v>
      </c>
      <c r="R35" s="606">
        <v>-40096</v>
      </c>
      <c r="W35" s="8"/>
      <c r="X35" s="8"/>
      <c r="Y35" s="8"/>
      <c r="Z35" s="8"/>
    </row>
    <row r="36" spans="2:26" x14ac:dyDescent="0.3">
      <c r="L36" s="11" t="s">
        <v>115</v>
      </c>
      <c r="M36" s="419">
        <v>39829</v>
      </c>
      <c r="N36" s="420">
        <v>38553</v>
      </c>
      <c r="O36" s="417">
        <v>28939</v>
      </c>
      <c r="P36" s="415">
        <v>27608</v>
      </c>
      <c r="Q36" s="606">
        <v>-28939</v>
      </c>
      <c r="R36" s="606">
        <v>-39829</v>
      </c>
      <c r="W36" s="8"/>
      <c r="X36" s="8"/>
      <c r="Y36" s="8"/>
      <c r="Z36" s="8"/>
    </row>
    <row r="37" spans="2:26" x14ac:dyDescent="0.3">
      <c r="L37" s="11" t="s">
        <v>116</v>
      </c>
      <c r="M37" s="419">
        <v>41201</v>
      </c>
      <c r="N37" s="420">
        <v>39728</v>
      </c>
      <c r="O37" s="417">
        <v>29799</v>
      </c>
      <c r="P37" s="415">
        <v>28350</v>
      </c>
      <c r="Q37" s="606">
        <v>-29799</v>
      </c>
      <c r="R37" s="606">
        <v>-41201</v>
      </c>
      <c r="W37" s="8"/>
      <c r="X37" s="8"/>
      <c r="Y37" s="8"/>
      <c r="Z37" s="8"/>
    </row>
    <row r="38" spans="2:26" x14ac:dyDescent="0.3">
      <c r="L38" s="11" t="s">
        <v>117</v>
      </c>
      <c r="M38" s="419">
        <v>41474</v>
      </c>
      <c r="N38" s="420">
        <v>40282</v>
      </c>
      <c r="O38" s="417">
        <v>30445</v>
      </c>
      <c r="P38" s="415">
        <v>28752</v>
      </c>
      <c r="Q38" s="606">
        <v>-30445</v>
      </c>
      <c r="R38" s="606">
        <v>-41474</v>
      </c>
      <c r="W38" s="8"/>
      <c r="X38" s="8"/>
      <c r="Y38" s="8"/>
      <c r="Z38" s="8"/>
    </row>
    <row r="39" spans="2:26" x14ac:dyDescent="0.3">
      <c r="L39" s="11" t="s">
        <v>118</v>
      </c>
      <c r="M39" s="419">
        <v>42940</v>
      </c>
      <c r="N39" s="420">
        <v>41232</v>
      </c>
      <c r="O39" s="417">
        <v>30919</v>
      </c>
      <c r="P39" s="415">
        <v>29685</v>
      </c>
      <c r="Q39" s="30">
        <v>-30919</v>
      </c>
      <c r="R39" s="30">
        <v>-42940</v>
      </c>
      <c r="W39" s="8"/>
      <c r="X39" s="8"/>
      <c r="Y39" s="8"/>
      <c r="Z39" s="8"/>
    </row>
    <row r="40" spans="2:26" x14ac:dyDescent="0.3">
      <c r="L40" s="11" t="s">
        <v>119</v>
      </c>
      <c r="M40" s="419">
        <v>44611</v>
      </c>
      <c r="N40" s="420">
        <v>42713</v>
      </c>
      <c r="O40" s="417">
        <v>33339</v>
      </c>
      <c r="P40" s="415">
        <v>32126</v>
      </c>
      <c r="Q40" s="30">
        <v>-33339</v>
      </c>
      <c r="R40" s="30">
        <v>-44611</v>
      </c>
      <c r="W40" s="8"/>
      <c r="X40" s="8"/>
      <c r="Y40" s="8"/>
      <c r="Z40" s="8"/>
    </row>
    <row r="41" spans="2:26" x14ac:dyDescent="0.3">
      <c r="L41" s="11" t="s">
        <v>120</v>
      </c>
      <c r="M41" s="419">
        <v>44642</v>
      </c>
      <c r="N41" s="420">
        <v>42814</v>
      </c>
      <c r="O41" s="417">
        <v>36924</v>
      </c>
      <c r="P41" s="415">
        <v>35085</v>
      </c>
      <c r="Q41" s="30">
        <v>-36924</v>
      </c>
      <c r="R41" s="30">
        <v>-44642</v>
      </c>
      <c r="W41" s="8"/>
      <c r="X41" s="8"/>
      <c r="Y41" s="8"/>
      <c r="Z41" s="8"/>
    </row>
    <row r="42" spans="2:26" x14ac:dyDescent="0.3">
      <c r="L42" s="11" t="s">
        <v>121</v>
      </c>
      <c r="M42" s="419">
        <v>45015</v>
      </c>
      <c r="N42" s="420">
        <v>42770</v>
      </c>
      <c r="O42" s="417">
        <v>37407</v>
      </c>
      <c r="P42" s="415">
        <v>35788</v>
      </c>
      <c r="Q42" s="30">
        <v>-37407</v>
      </c>
      <c r="R42" s="30">
        <v>-45015</v>
      </c>
      <c r="W42" s="8"/>
      <c r="X42" s="8"/>
      <c r="Y42" s="8"/>
      <c r="Z42" s="8"/>
    </row>
    <row r="43" spans="2:26" x14ac:dyDescent="0.3">
      <c r="L43" s="11" t="s">
        <v>122</v>
      </c>
      <c r="M43" s="419">
        <v>45502</v>
      </c>
      <c r="N43" s="420">
        <v>42750</v>
      </c>
      <c r="O43" s="417">
        <v>39284</v>
      </c>
      <c r="P43" s="415">
        <v>37534</v>
      </c>
      <c r="Q43" s="30">
        <v>-39284</v>
      </c>
      <c r="R43" s="30">
        <v>-45502</v>
      </c>
      <c r="W43" s="8"/>
      <c r="X43" s="8"/>
      <c r="Y43" s="8"/>
      <c r="Z43" s="8"/>
    </row>
    <row r="44" spans="2:26" x14ac:dyDescent="0.3">
      <c r="L44" s="11" t="s">
        <v>123</v>
      </c>
      <c r="M44" s="419">
        <v>45128</v>
      </c>
      <c r="N44" s="420">
        <v>43095</v>
      </c>
      <c r="O44" s="417">
        <v>40062</v>
      </c>
      <c r="P44" s="415">
        <v>37966</v>
      </c>
      <c r="Q44" s="30">
        <v>-40062</v>
      </c>
      <c r="R44" s="30">
        <v>-45128</v>
      </c>
      <c r="W44" s="8"/>
      <c r="X44" s="8"/>
      <c r="Y44" s="8"/>
      <c r="Z44" s="8"/>
    </row>
    <row r="45" spans="2:26" x14ac:dyDescent="0.3">
      <c r="B45" s="3" t="s">
        <v>1161</v>
      </c>
      <c r="L45" s="11" t="s">
        <v>124</v>
      </c>
      <c r="M45" s="419">
        <v>46260</v>
      </c>
      <c r="N45" s="420">
        <v>43314</v>
      </c>
      <c r="O45" s="417">
        <v>39812</v>
      </c>
      <c r="P45" s="415">
        <v>38026</v>
      </c>
      <c r="Q45" s="30">
        <v>-39812</v>
      </c>
      <c r="R45" s="30">
        <v>-46260</v>
      </c>
      <c r="W45" s="8"/>
      <c r="X45" s="8"/>
      <c r="Y45" s="8"/>
      <c r="Z45" s="8"/>
    </row>
    <row r="46" spans="2:26" x14ac:dyDescent="0.3">
      <c r="L46" s="11" t="s">
        <v>125</v>
      </c>
      <c r="M46" s="419">
        <v>47993</v>
      </c>
      <c r="N46" s="420">
        <v>45883</v>
      </c>
      <c r="O46" s="417">
        <v>41334</v>
      </c>
      <c r="P46" s="415">
        <v>39426</v>
      </c>
      <c r="Q46" s="30">
        <v>-41334</v>
      </c>
      <c r="R46" s="30">
        <v>-47993</v>
      </c>
      <c r="W46" s="8"/>
      <c r="X46" s="8"/>
      <c r="Y46" s="8"/>
      <c r="Z46" s="8"/>
    </row>
    <row r="47" spans="2:26" x14ac:dyDescent="0.3">
      <c r="L47" s="11" t="s">
        <v>126</v>
      </c>
      <c r="M47" s="419">
        <v>47703</v>
      </c>
      <c r="N47" s="420">
        <v>45333</v>
      </c>
      <c r="O47" s="417">
        <v>41307</v>
      </c>
      <c r="P47" s="415">
        <v>39752</v>
      </c>
      <c r="Q47" s="30">
        <v>-41307</v>
      </c>
      <c r="R47" s="30">
        <v>-47703</v>
      </c>
      <c r="W47" s="8"/>
      <c r="X47" s="8"/>
      <c r="Y47" s="8"/>
      <c r="Z47" s="8"/>
    </row>
    <row r="48" spans="2:26" x14ac:dyDescent="0.3">
      <c r="L48" s="11" t="s">
        <v>127</v>
      </c>
      <c r="M48" s="419">
        <v>47776</v>
      </c>
      <c r="N48" s="420">
        <v>44875</v>
      </c>
      <c r="O48" s="417">
        <v>42867</v>
      </c>
      <c r="P48" s="415">
        <v>40528</v>
      </c>
      <c r="Q48" s="30">
        <v>-42867</v>
      </c>
      <c r="R48" s="30">
        <v>-47776</v>
      </c>
      <c r="W48" s="8"/>
      <c r="X48" s="8"/>
      <c r="Y48" s="8"/>
      <c r="Z48" s="8"/>
    </row>
    <row r="49" spans="12:26" x14ac:dyDescent="0.3">
      <c r="L49" s="11" t="s">
        <v>128</v>
      </c>
      <c r="M49" s="419">
        <v>47518</v>
      </c>
      <c r="N49" s="420">
        <v>44618</v>
      </c>
      <c r="O49" s="417">
        <v>44215</v>
      </c>
      <c r="P49" s="415">
        <v>41718</v>
      </c>
      <c r="Q49" s="30">
        <v>-44215</v>
      </c>
      <c r="R49" s="30">
        <v>-47518</v>
      </c>
      <c r="W49" s="8"/>
      <c r="X49" s="8"/>
      <c r="Y49" s="8"/>
      <c r="Z49" s="8"/>
    </row>
    <row r="50" spans="12:26" x14ac:dyDescent="0.3">
      <c r="L50" s="11" t="s">
        <v>129</v>
      </c>
      <c r="M50" s="419">
        <v>46024</v>
      </c>
      <c r="N50" s="420">
        <v>44082</v>
      </c>
      <c r="O50" s="417">
        <v>44236</v>
      </c>
      <c r="P50" s="415">
        <v>41786</v>
      </c>
      <c r="Q50" s="30">
        <v>-44236</v>
      </c>
      <c r="R50" s="30">
        <v>-46024</v>
      </c>
      <c r="W50" s="8"/>
      <c r="X50" s="8"/>
      <c r="Y50" s="8"/>
      <c r="Z50" s="8"/>
    </row>
    <row r="51" spans="12:26" x14ac:dyDescent="0.3">
      <c r="L51" s="11" t="s">
        <v>130</v>
      </c>
      <c r="M51" s="419">
        <v>46212</v>
      </c>
      <c r="N51" s="420">
        <v>43854</v>
      </c>
      <c r="O51" s="417">
        <v>44673</v>
      </c>
      <c r="P51" s="415">
        <v>41633</v>
      </c>
      <c r="Q51" s="30">
        <v>-44673</v>
      </c>
      <c r="R51" s="30">
        <v>-46212</v>
      </c>
      <c r="W51" s="8"/>
      <c r="X51" s="8"/>
      <c r="Y51" s="8"/>
      <c r="Z51" s="8"/>
    </row>
    <row r="52" spans="12:26" x14ac:dyDescent="0.3">
      <c r="L52" s="11" t="s">
        <v>131</v>
      </c>
      <c r="M52" s="419">
        <v>43269</v>
      </c>
      <c r="N52" s="420">
        <v>41873</v>
      </c>
      <c r="O52" s="417">
        <v>44806</v>
      </c>
      <c r="P52" s="415">
        <v>41623</v>
      </c>
      <c r="Q52" s="30">
        <v>-44806</v>
      </c>
      <c r="R52" s="30">
        <v>-43269</v>
      </c>
      <c r="W52" s="8"/>
      <c r="X52" s="8"/>
      <c r="Y52" s="8"/>
      <c r="Z52" s="8"/>
    </row>
    <row r="53" spans="12:26" x14ac:dyDescent="0.3">
      <c r="L53" s="11" t="s">
        <v>132</v>
      </c>
      <c r="M53" s="419">
        <v>40763</v>
      </c>
      <c r="N53" s="420">
        <v>39518</v>
      </c>
      <c r="O53" s="417">
        <v>44449</v>
      </c>
      <c r="P53" s="415">
        <v>41782</v>
      </c>
      <c r="Q53" s="30">
        <v>-44449</v>
      </c>
      <c r="R53" s="30">
        <v>-40763</v>
      </c>
      <c r="W53" s="8"/>
      <c r="X53" s="8"/>
      <c r="Y53" s="8"/>
      <c r="Z53" s="8"/>
    </row>
    <row r="54" spans="12:26" x14ac:dyDescent="0.3">
      <c r="L54" s="11" t="s">
        <v>133</v>
      </c>
      <c r="M54" s="419">
        <v>38441</v>
      </c>
      <c r="N54" s="420">
        <v>37219</v>
      </c>
      <c r="O54" s="417">
        <v>45459</v>
      </c>
      <c r="P54" s="415">
        <v>42023</v>
      </c>
      <c r="Q54" s="30">
        <v>-45459</v>
      </c>
      <c r="R54" s="30">
        <v>-38441</v>
      </c>
      <c r="W54" s="8"/>
      <c r="X54" s="8"/>
      <c r="Y54" s="8"/>
      <c r="Z54" s="8"/>
    </row>
    <row r="55" spans="12:26" x14ac:dyDescent="0.3">
      <c r="L55" s="11" t="s">
        <v>134</v>
      </c>
      <c r="M55" s="419">
        <v>37266</v>
      </c>
      <c r="N55" s="420">
        <v>36113</v>
      </c>
      <c r="O55" s="417">
        <v>47231</v>
      </c>
      <c r="P55" s="415">
        <v>44657</v>
      </c>
      <c r="Q55" s="30">
        <v>-47231</v>
      </c>
      <c r="R55" s="30">
        <v>-37266</v>
      </c>
      <c r="W55" s="8"/>
      <c r="X55" s="8"/>
      <c r="Y55" s="8"/>
      <c r="Z55" s="8"/>
    </row>
    <row r="56" spans="12:26" x14ac:dyDescent="0.3">
      <c r="L56" s="11" t="s">
        <v>135</v>
      </c>
      <c r="M56" s="419">
        <v>36565</v>
      </c>
      <c r="N56" s="420">
        <v>35625</v>
      </c>
      <c r="O56" s="417">
        <v>46939</v>
      </c>
      <c r="P56" s="415">
        <v>44358</v>
      </c>
      <c r="Q56" s="30">
        <v>-46939</v>
      </c>
      <c r="R56" s="30">
        <v>-36565</v>
      </c>
      <c r="W56" s="8"/>
      <c r="X56" s="8"/>
      <c r="Y56" s="8"/>
      <c r="Z56" s="8"/>
    </row>
    <row r="57" spans="12:26" x14ac:dyDescent="0.3">
      <c r="L57" s="11" t="s">
        <v>136</v>
      </c>
      <c r="M57" s="419">
        <v>34586</v>
      </c>
      <c r="N57" s="420">
        <v>34134</v>
      </c>
      <c r="O57" s="417">
        <v>47227</v>
      </c>
      <c r="P57" s="415">
        <v>43716</v>
      </c>
      <c r="Q57" s="30">
        <v>-47227</v>
      </c>
      <c r="R57" s="30">
        <v>-34586</v>
      </c>
      <c r="W57" s="8"/>
      <c r="X57" s="8"/>
      <c r="Y57" s="8"/>
      <c r="Z57" s="8"/>
    </row>
    <row r="58" spans="12:26" x14ac:dyDescent="0.3">
      <c r="L58" s="11" t="s">
        <v>137</v>
      </c>
      <c r="M58" s="419">
        <v>34938</v>
      </c>
      <c r="N58" s="420">
        <v>34338</v>
      </c>
      <c r="O58" s="417">
        <v>46915</v>
      </c>
      <c r="P58" s="415">
        <v>43627</v>
      </c>
      <c r="Q58" s="30">
        <v>-46915</v>
      </c>
      <c r="R58" s="30">
        <v>-34938</v>
      </c>
      <c r="W58" s="8"/>
      <c r="X58" s="8"/>
      <c r="Y58" s="8"/>
      <c r="Z58" s="8"/>
    </row>
    <row r="59" spans="12:26" x14ac:dyDescent="0.3">
      <c r="L59" s="11" t="s">
        <v>138</v>
      </c>
      <c r="M59" s="419">
        <v>35863</v>
      </c>
      <c r="N59" s="420">
        <v>35935</v>
      </c>
      <c r="O59" s="417">
        <v>45126</v>
      </c>
      <c r="P59" s="415">
        <v>43290</v>
      </c>
      <c r="Q59" s="30">
        <v>-45126</v>
      </c>
      <c r="R59" s="30">
        <v>-35863</v>
      </c>
      <c r="W59" s="8"/>
      <c r="X59" s="8"/>
      <c r="Y59" s="8"/>
      <c r="Z59" s="8"/>
    </row>
    <row r="60" spans="12:26" x14ac:dyDescent="0.3">
      <c r="L60" s="11" t="s">
        <v>139</v>
      </c>
      <c r="M60" s="419">
        <v>36968</v>
      </c>
      <c r="N60" s="420">
        <v>37080</v>
      </c>
      <c r="O60" s="417">
        <v>45124</v>
      </c>
      <c r="P60" s="415">
        <v>43025</v>
      </c>
      <c r="Q60" s="30">
        <v>-45124</v>
      </c>
      <c r="R60" s="30">
        <v>-36968</v>
      </c>
      <c r="W60" s="8"/>
      <c r="X60" s="8"/>
      <c r="Y60" s="8"/>
      <c r="Z60" s="8"/>
    </row>
    <row r="61" spans="12:26" x14ac:dyDescent="0.3">
      <c r="L61" s="11" t="s">
        <v>140</v>
      </c>
      <c r="M61" s="419">
        <v>38278</v>
      </c>
      <c r="N61" s="420">
        <v>38267</v>
      </c>
      <c r="O61" s="417">
        <v>42490</v>
      </c>
      <c r="P61" s="415">
        <v>41326</v>
      </c>
      <c r="Q61" s="30">
        <v>-42490</v>
      </c>
      <c r="R61" s="30">
        <v>-38278</v>
      </c>
      <c r="W61" s="8"/>
      <c r="X61" s="8"/>
      <c r="Y61" s="8"/>
      <c r="Z61" s="8"/>
    </row>
    <row r="62" spans="12:26" x14ac:dyDescent="0.3">
      <c r="L62" s="11" t="s">
        <v>141</v>
      </c>
      <c r="M62" s="419">
        <v>37751</v>
      </c>
      <c r="N62" s="420">
        <v>37697</v>
      </c>
      <c r="O62" s="417">
        <v>39830</v>
      </c>
      <c r="P62" s="415">
        <v>38892</v>
      </c>
      <c r="Q62" s="30">
        <v>-39830</v>
      </c>
      <c r="R62" s="30">
        <v>-37751</v>
      </c>
      <c r="W62" s="8"/>
      <c r="X62" s="8"/>
      <c r="Y62" s="8"/>
      <c r="Z62" s="8"/>
    </row>
    <row r="63" spans="12:26" x14ac:dyDescent="0.3">
      <c r="L63" s="11" t="s">
        <v>142</v>
      </c>
      <c r="M63" s="419">
        <v>36083</v>
      </c>
      <c r="N63" s="420">
        <v>36384</v>
      </c>
      <c r="O63" s="417">
        <v>37545</v>
      </c>
      <c r="P63" s="415">
        <v>36644</v>
      </c>
      <c r="Q63" s="30">
        <v>-37545</v>
      </c>
      <c r="R63" s="30">
        <v>-36083</v>
      </c>
      <c r="W63" s="8"/>
      <c r="X63" s="8"/>
      <c r="Y63" s="8"/>
      <c r="Z63" s="8"/>
    </row>
    <row r="64" spans="12:26" x14ac:dyDescent="0.3">
      <c r="L64" s="11" t="s">
        <v>143</v>
      </c>
      <c r="M64" s="419">
        <v>36983</v>
      </c>
      <c r="N64" s="420">
        <v>37769</v>
      </c>
      <c r="O64" s="417">
        <v>36042</v>
      </c>
      <c r="P64" s="415">
        <v>35352</v>
      </c>
      <c r="Q64" s="30">
        <v>-36042</v>
      </c>
      <c r="R64" s="30">
        <v>-36983</v>
      </c>
      <c r="W64" s="8"/>
      <c r="X64" s="8"/>
      <c r="Y64" s="8"/>
      <c r="Z64" s="8"/>
    </row>
    <row r="65" spans="12:26" x14ac:dyDescent="0.3">
      <c r="L65" s="11" t="s">
        <v>144</v>
      </c>
      <c r="M65" s="419">
        <v>36981</v>
      </c>
      <c r="N65" s="420">
        <v>37566</v>
      </c>
      <c r="O65" s="417">
        <v>35169</v>
      </c>
      <c r="P65" s="415">
        <v>34774</v>
      </c>
      <c r="Q65" s="30">
        <v>-35169</v>
      </c>
      <c r="R65" s="30">
        <v>-36981</v>
      </c>
      <c r="W65" s="8"/>
      <c r="X65" s="8"/>
      <c r="Y65" s="8"/>
      <c r="Z65" s="8"/>
    </row>
    <row r="66" spans="12:26" x14ac:dyDescent="0.3">
      <c r="L66" s="11" t="s">
        <v>145</v>
      </c>
      <c r="M66" s="419">
        <v>36476</v>
      </c>
      <c r="N66" s="420">
        <v>37020</v>
      </c>
      <c r="O66" s="417">
        <v>33323</v>
      </c>
      <c r="P66" s="415">
        <v>33306</v>
      </c>
      <c r="Q66" s="30">
        <v>-33323</v>
      </c>
      <c r="R66" s="30">
        <v>-36476</v>
      </c>
      <c r="W66" s="8"/>
      <c r="X66" s="8"/>
      <c r="Y66" s="8"/>
      <c r="Z66" s="8"/>
    </row>
    <row r="67" spans="12:26" x14ac:dyDescent="0.3">
      <c r="L67" s="11" t="s">
        <v>146</v>
      </c>
      <c r="M67" s="419">
        <v>37477</v>
      </c>
      <c r="N67" s="420">
        <v>38877</v>
      </c>
      <c r="O67" s="417">
        <v>33335</v>
      </c>
      <c r="P67" s="415">
        <v>33567</v>
      </c>
      <c r="Q67" s="30">
        <v>-33335</v>
      </c>
      <c r="R67" s="30">
        <v>-37477</v>
      </c>
      <c r="W67" s="8"/>
      <c r="X67" s="8"/>
      <c r="Y67" s="8"/>
      <c r="Z67" s="8"/>
    </row>
    <row r="68" spans="12:26" x14ac:dyDescent="0.3">
      <c r="L68" s="11" t="s">
        <v>147</v>
      </c>
      <c r="M68" s="419">
        <v>38329</v>
      </c>
      <c r="N68" s="420">
        <v>40015</v>
      </c>
      <c r="O68" s="417">
        <v>34205</v>
      </c>
      <c r="P68" s="415">
        <v>35150</v>
      </c>
      <c r="Q68" s="30">
        <v>-34205</v>
      </c>
      <c r="R68" s="30">
        <v>-38329</v>
      </c>
      <c r="W68" s="8"/>
      <c r="X68" s="8"/>
      <c r="Y68" s="8"/>
      <c r="Z68" s="8"/>
    </row>
    <row r="69" spans="12:26" x14ac:dyDescent="0.3">
      <c r="L69" s="11" t="s">
        <v>148</v>
      </c>
      <c r="M69" s="419">
        <v>38242</v>
      </c>
      <c r="N69" s="420">
        <v>41301</v>
      </c>
      <c r="O69" s="417">
        <v>34710</v>
      </c>
      <c r="P69" s="415">
        <v>36036</v>
      </c>
      <c r="Q69" s="30">
        <v>-34710</v>
      </c>
      <c r="R69" s="30">
        <v>-38242</v>
      </c>
      <c r="W69" s="8"/>
      <c r="X69" s="8"/>
      <c r="Y69" s="8"/>
      <c r="Z69" s="8"/>
    </row>
    <row r="70" spans="12:26" x14ac:dyDescent="0.3">
      <c r="L70" s="11" t="s">
        <v>149</v>
      </c>
      <c r="M70" s="419">
        <v>37746</v>
      </c>
      <c r="N70" s="420">
        <v>40944</v>
      </c>
      <c r="O70" s="417">
        <v>35920</v>
      </c>
      <c r="P70" s="415">
        <v>37096</v>
      </c>
      <c r="Q70" s="30">
        <v>-35920</v>
      </c>
      <c r="R70" s="30">
        <v>-37746</v>
      </c>
      <c r="W70" s="8"/>
      <c r="X70" s="8"/>
      <c r="Y70" s="8"/>
      <c r="Z70" s="8"/>
    </row>
    <row r="71" spans="12:26" x14ac:dyDescent="0.3">
      <c r="L71" s="11" t="s">
        <v>150</v>
      </c>
      <c r="M71" s="419">
        <v>36689</v>
      </c>
      <c r="N71" s="420">
        <v>39802</v>
      </c>
      <c r="O71" s="417">
        <v>35191</v>
      </c>
      <c r="P71" s="415">
        <v>36705</v>
      </c>
      <c r="Q71" s="30">
        <v>-35191</v>
      </c>
      <c r="R71" s="30">
        <v>-36689</v>
      </c>
      <c r="W71" s="8"/>
      <c r="X71" s="8"/>
      <c r="Y71" s="8"/>
      <c r="Z71" s="8"/>
    </row>
    <row r="72" spans="12:26" x14ac:dyDescent="0.3">
      <c r="L72" s="11" t="s">
        <v>151</v>
      </c>
      <c r="M72" s="419">
        <v>35817</v>
      </c>
      <c r="N72" s="420">
        <v>39158</v>
      </c>
      <c r="O72" s="417">
        <v>33178</v>
      </c>
      <c r="P72" s="415">
        <v>35095</v>
      </c>
      <c r="Q72" s="30">
        <v>-33178</v>
      </c>
      <c r="R72" s="30">
        <v>-35817</v>
      </c>
      <c r="W72" s="8"/>
      <c r="X72" s="8"/>
      <c r="Y72" s="8"/>
      <c r="Z72" s="8"/>
    </row>
    <row r="73" spans="12:26" x14ac:dyDescent="0.3">
      <c r="L73" s="11" t="s">
        <v>152</v>
      </c>
      <c r="M73" s="419">
        <v>35214</v>
      </c>
      <c r="N73" s="420">
        <v>39329</v>
      </c>
      <c r="O73" s="417">
        <v>33714</v>
      </c>
      <c r="P73" s="415">
        <v>36385</v>
      </c>
      <c r="Q73" s="30">
        <v>-33714</v>
      </c>
      <c r="R73" s="30">
        <v>-35214</v>
      </c>
      <c r="W73" s="8"/>
      <c r="X73" s="8"/>
      <c r="Y73" s="8"/>
      <c r="Z73" s="8"/>
    </row>
    <row r="74" spans="12:26" x14ac:dyDescent="0.3">
      <c r="L74" s="11" t="s">
        <v>153</v>
      </c>
      <c r="M74" s="419">
        <v>33850</v>
      </c>
      <c r="N74" s="420">
        <v>38631</v>
      </c>
      <c r="O74" s="417">
        <v>33288</v>
      </c>
      <c r="P74" s="415">
        <v>35973</v>
      </c>
      <c r="Q74" s="30">
        <v>-33288</v>
      </c>
      <c r="R74" s="30">
        <v>-33850</v>
      </c>
      <c r="W74" s="8"/>
      <c r="X74" s="8"/>
      <c r="Y74" s="8"/>
      <c r="Z74" s="8"/>
    </row>
    <row r="75" spans="12:26" x14ac:dyDescent="0.3">
      <c r="L75" s="11" t="s">
        <v>154</v>
      </c>
      <c r="M75" s="419">
        <v>31545</v>
      </c>
      <c r="N75" s="420">
        <v>36565</v>
      </c>
      <c r="O75" s="417">
        <v>32494</v>
      </c>
      <c r="P75" s="415">
        <v>35307</v>
      </c>
      <c r="Q75" s="30">
        <v>-32494</v>
      </c>
      <c r="R75" s="30">
        <v>-31545</v>
      </c>
      <c r="W75" s="8"/>
      <c r="X75" s="8"/>
      <c r="Y75" s="8"/>
      <c r="Z75" s="8"/>
    </row>
    <row r="76" spans="12:26" x14ac:dyDescent="0.3">
      <c r="L76" s="11" t="s">
        <v>155</v>
      </c>
      <c r="M76" s="419">
        <v>28272</v>
      </c>
      <c r="N76" s="420">
        <v>33439</v>
      </c>
      <c r="O76" s="417">
        <v>32983</v>
      </c>
      <c r="P76" s="415">
        <v>36981</v>
      </c>
      <c r="Q76" s="30">
        <v>-32983</v>
      </c>
      <c r="R76" s="30">
        <v>-28272</v>
      </c>
      <c r="W76" s="8"/>
      <c r="X76" s="8"/>
      <c r="Y76" s="8"/>
      <c r="Z76" s="8"/>
    </row>
    <row r="77" spans="12:26" x14ac:dyDescent="0.3">
      <c r="L77" s="11" t="s">
        <v>156</v>
      </c>
      <c r="M77" s="419">
        <v>27147</v>
      </c>
      <c r="N77" s="420">
        <v>32570</v>
      </c>
      <c r="O77" s="417">
        <v>33256</v>
      </c>
      <c r="P77" s="415">
        <v>37734</v>
      </c>
      <c r="Q77" s="30">
        <v>-33256</v>
      </c>
      <c r="R77" s="30">
        <v>-27147</v>
      </c>
      <c r="W77" s="8"/>
      <c r="X77" s="8"/>
      <c r="Y77" s="8"/>
      <c r="Z77" s="8"/>
    </row>
    <row r="78" spans="12:26" x14ac:dyDescent="0.3">
      <c r="L78" s="11" t="s">
        <v>157</v>
      </c>
      <c r="M78" s="419">
        <v>25159</v>
      </c>
      <c r="N78" s="420">
        <v>31319</v>
      </c>
      <c r="O78" s="417">
        <v>32816</v>
      </c>
      <c r="P78" s="415">
        <v>38775</v>
      </c>
      <c r="Q78" s="30">
        <v>-32816</v>
      </c>
      <c r="R78" s="30">
        <v>-25159</v>
      </c>
      <c r="W78" s="8"/>
      <c r="X78" s="8"/>
      <c r="Y78" s="8"/>
      <c r="Z78" s="8"/>
    </row>
    <row r="79" spans="12:26" x14ac:dyDescent="0.3">
      <c r="L79" s="11" t="s">
        <v>158</v>
      </c>
      <c r="M79" s="419">
        <v>20936</v>
      </c>
      <c r="N79" s="420">
        <v>26858</v>
      </c>
      <c r="O79" s="417">
        <v>31891</v>
      </c>
      <c r="P79" s="415">
        <v>38311</v>
      </c>
      <c r="Q79" s="30">
        <v>-31891</v>
      </c>
      <c r="R79" s="30">
        <v>-20936</v>
      </c>
      <c r="W79" s="8"/>
      <c r="X79" s="8"/>
      <c r="Y79" s="8"/>
      <c r="Z79" s="8"/>
    </row>
    <row r="80" spans="12:26" x14ac:dyDescent="0.3">
      <c r="L80" s="11" t="s">
        <v>159</v>
      </c>
      <c r="M80" s="419">
        <v>18676</v>
      </c>
      <c r="N80" s="420">
        <v>24995</v>
      </c>
      <c r="O80" s="417">
        <v>30630</v>
      </c>
      <c r="P80" s="415">
        <v>36930</v>
      </c>
      <c r="Q80" s="30">
        <v>-30630</v>
      </c>
      <c r="R80" s="30">
        <v>-18676</v>
      </c>
      <c r="W80" s="8"/>
      <c r="X80" s="8"/>
      <c r="Y80" s="8"/>
      <c r="Z80" s="8"/>
    </row>
    <row r="81" spans="12:26" x14ac:dyDescent="0.3">
      <c r="L81" s="11" t="s">
        <v>160</v>
      </c>
      <c r="M81" s="419">
        <v>18747</v>
      </c>
      <c r="N81" s="420">
        <v>25980</v>
      </c>
      <c r="O81" s="417">
        <v>29238</v>
      </c>
      <c r="P81" s="415">
        <v>36034</v>
      </c>
      <c r="Q81" s="30">
        <v>-29238</v>
      </c>
      <c r="R81" s="30">
        <v>-18747</v>
      </c>
      <c r="W81" s="8"/>
      <c r="X81" s="8"/>
      <c r="Y81" s="8"/>
      <c r="Z81" s="8"/>
    </row>
    <row r="82" spans="12:26" x14ac:dyDescent="0.3">
      <c r="L82" s="11" t="s">
        <v>161</v>
      </c>
      <c r="M82" s="419">
        <v>17107</v>
      </c>
      <c r="N82" s="420">
        <v>23900</v>
      </c>
      <c r="O82" s="417">
        <v>28049</v>
      </c>
      <c r="P82" s="415">
        <v>35739</v>
      </c>
      <c r="Q82" s="30">
        <v>-28049</v>
      </c>
      <c r="R82" s="30">
        <v>-17107</v>
      </c>
      <c r="W82" s="8"/>
      <c r="X82" s="8"/>
      <c r="Y82" s="8"/>
      <c r="Z82" s="8"/>
    </row>
    <row r="83" spans="12:26" x14ac:dyDescent="0.3">
      <c r="L83" s="11" t="s">
        <v>162</v>
      </c>
      <c r="M83" s="419">
        <v>16304</v>
      </c>
      <c r="N83" s="420">
        <v>23639</v>
      </c>
      <c r="O83" s="417">
        <v>26594</v>
      </c>
      <c r="P83" s="415">
        <v>34841</v>
      </c>
      <c r="Q83" s="30">
        <v>-26594</v>
      </c>
      <c r="R83" s="30">
        <v>-16304</v>
      </c>
      <c r="W83" s="8"/>
      <c r="X83" s="8"/>
      <c r="Y83" s="8"/>
      <c r="Z83" s="8"/>
    </row>
    <row r="84" spans="12:26" x14ac:dyDescent="0.3">
      <c r="L84" s="11" t="s">
        <v>163</v>
      </c>
      <c r="M84" s="419">
        <v>15656</v>
      </c>
      <c r="N84" s="420">
        <v>23184</v>
      </c>
      <c r="O84" s="417">
        <v>24376</v>
      </c>
      <c r="P84" s="415">
        <v>32640</v>
      </c>
      <c r="Q84" s="30">
        <v>-24376</v>
      </c>
      <c r="R84" s="30">
        <v>-15656</v>
      </c>
      <c r="W84" s="8"/>
      <c r="X84" s="8"/>
      <c r="Y84" s="8"/>
      <c r="Z84" s="8"/>
    </row>
    <row r="85" spans="12:26" x14ac:dyDescent="0.3">
      <c r="L85" s="11" t="s">
        <v>164</v>
      </c>
      <c r="M85" s="419">
        <v>14904</v>
      </c>
      <c r="N85" s="420">
        <v>22446</v>
      </c>
      <c r="O85" s="417">
        <v>21289</v>
      </c>
      <c r="P85" s="415">
        <v>29508</v>
      </c>
      <c r="Q85" s="30">
        <v>-21289</v>
      </c>
      <c r="R85" s="30">
        <v>-14904</v>
      </c>
      <c r="W85" s="8"/>
      <c r="X85" s="8"/>
      <c r="Y85" s="8"/>
      <c r="Z85" s="8"/>
    </row>
    <row r="86" spans="12:26" x14ac:dyDescent="0.3">
      <c r="L86" s="11" t="s">
        <v>165</v>
      </c>
      <c r="M86" s="419">
        <v>13075</v>
      </c>
      <c r="N86" s="420">
        <v>20974</v>
      </c>
      <c r="O86" s="417">
        <v>20032</v>
      </c>
      <c r="P86" s="415">
        <v>28392</v>
      </c>
      <c r="Q86" s="30">
        <v>-20032</v>
      </c>
      <c r="R86" s="30">
        <v>-13075</v>
      </c>
      <c r="W86" s="8"/>
      <c r="X86" s="8"/>
      <c r="Y86" s="8"/>
      <c r="Z86" s="8"/>
    </row>
    <row r="87" spans="12:26" x14ac:dyDescent="0.3">
      <c r="L87" s="11" t="s">
        <v>166</v>
      </c>
      <c r="M87" s="419">
        <v>11881</v>
      </c>
      <c r="N87" s="420">
        <v>19604</v>
      </c>
      <c r="O87" s="417">
        <v>18186</v>
      </c>
      <c r="P87" s="415">
        <v>26862</v>
      </c>
      <c r="Q87" s="30">
        <v>-18186</v>
      </c>
      <c r="R87" s="30">
        <v>-11881</v>
      </c>
      <c r="W87" s="8"/>
      <c r="X87" s="8"/>
      <c r="Y87" s="8"/>
      <c r="Z87" s="8"/>
    </row>
    <row r="88" spans="12:26" x14ac:dyDescent="0.3">
      <c r="L88" s="11" t="s">
        <v>167</v>
      </c>
      <c r="M88" s="419">
        <v>10902</v>
      </c>
      <c r="N88" s="420">
        <v>18473</v>
      </c>
      <c r="O88" s="417">
        <v>14578</v>
      </c>
      <c r="P88" s="415">
        <v>22635</v>
      </c>
      <c r="Q88" s="30">
        <v>-14578</v>
      </c>
      <c r="R88" s="30">
        <v>-10902</v>
      </c>
      <c r="W88" s="8"/>
      <c r="X88" s="8"/>
      <c r="Y88" s="8"/>
      <c r="Z88" s="8"/>
    </row>
    <row r="89" spans="12:26" x14ac:dyDescent="0.3">
      <c r="L89" s="11" t="s">
        <v>168</v>
      </c>
      <c r="M89" s="419">
        <v>10030</v>
      </c>
      <c r="N89" s="420">
        <v>17702</v>
      </c>
      <c r="O89" s="417">
        <v>12519</v>
      </c>
      <c r="P89" s="415">
        <v>20401</v>
      </c>
      <c r="Q89" s="30">
        <v>-12519</v>
      </c>
      <c r="R89" s="30">
        <v>-10030</v>
      </c>
      <c r="W89" s="8"/>
      <c r="X89" s="8"/>
      <c r="Y89" s="8"/>
      <c r="Z89" s="8"/>
    </row>
    <row r="90" spans="12:26" x14ac:dyDescent="0.3">
      <c r="L90" s="11" t="s">
        <v>169</v>
      </c>
      <c r="M90" s="419">
        <v>9647</v>
      </c>
      <c r="N90" s="420">
        <v>17352</v>
      </c>
      <c r="O90" s="417">
        <v>12076</v>
      </c>
      <c r="P90" s="415">
        <v>20755</v>
      </c>
      <c r="Q90" s="30">
        <v>-12076</v>
      </c>
      <c r="R90" s="30">
        <v>-9647</v>
      </c>
      <c r="W90" s="8"/>
      <c r="X90" s="8"/>
      <c r="Y90" s="8"/>
      <c r="Z90" s="8"/>
    </row>
    <row r="91" spans="12:26" x14ac:dyDescent="0.3">
      <c r="L91" s="11" t="s">
        <v>170</v>
      </c>
      <c r="M91" s="419">
        <v>9009</v>
      </c>
      <c r="N91" s="420">
        <v>16428</v>
      </c>
      <c r="O91" s="417">
        <v>10773</v>
      </c>
      <c r="P91" s="415">
        <v>18638</v>
      </c>
      <c r="Q91" s="30">
        <v>-10773</v>
      </c>
      <c r="R91" s="30">
        <v>-9009</v>
      </c>
      <c r="W91" s="8"/>
      <c r="X91" s="8"/>
      <c r="Y91" s="8"/>
      <c r="Z91" s="8"/>
    </row>
    <row r="92" spans="12:26" x14ac:dyDescent="0.3">
      <c r="L92" s="11" t="s">
        <v>171</v>
      </c>
      <c r="M92" s="419">
        <v>8266</v>
      </c>
      <c r="N92" s="420">
        <v>15824</v>
      </c>
      <c r="O92" s="417">
        <v>9812</v>
      </c>
      <c r="P92" s="415">
        <v>17982</v>
      </c>
      <c r="Q92" s="30">
        <v>-9812</v>
      </c>
      <c r="R92" s="30">
        <v>-8266</v>
      </c>
      <c r="W92" s="8"/>
      <c r="X92" s="8"/>
      <c r="Y92" s="8"/>
      <c r="Z92" s="8"/>
    </row>
    <row r="93" spans="12:26" x14ac:dyDescent="0.3">
      <c r="L93" s="11" t="s">
        <v>172</v>
      </c>
      <c r="M93" s="419">
        <v>7913</v>
      </c>
      <c r="N93" s="420">
        <v>15709</v>
      </c>
      <c r="O93" s="417">
        <v>8967</v>
      </c>
      <c r="P93" s="415">
        <v>17004</v>
      </c>
      <c r="Q93" s="30">
        <v>-8967</v>
      </c>
      <c r="R93" s="30">
        <v>-7913</v>
      </c>
      <c r="W93" s="8"/>
      <c r="X93" s="8"/>
      <c r="Y93" s="8"/>
      <c r="Z93" s="8"/>
    </row>
    <row r="94" spans="12:26" x14ac:dyDescent="0.3">
      <c r="L94" s="11" t="s">
        <v>173</v>
      </c>
      <c r="M94" s="419">
        <v>7008</v>
      </c>
      <c r="N94" s="420">
        <v>14506</v>
      </c>
      <c r="O94" s="417">
        <v>8021</v>
      </c>
      <c r="P94" s="415">
        <v>15805</v>
      </c>
      <c r="Q94" s="30">
        <v>-8021</v>
      </c>
      <c r="R94" s="30">
        <v>-7008</v>
      </c>
      <c r="W94" s="8"/>
      <c r="X94" s="8"/>
      <c r="Y94" s="8"/>
      <c r="Z94" s="8"/>
    </row>
    <row r="95" spans="12:26" x14ac:dyDescent="0.3">
      <c r="L95" s="11" t="s">
        <v>174</v>
      </c>
      <c r="M95" s="419">
        <v>6126</v>
      </c>
      <c r="N95" s="420">
        <v>13309</v>
      </c>
      <c r="O95" s="417">
        <v>6709</v>
      </c>
      <c r="P95" s="415">
        <v>14086</v>
      </c>
      <c r="Q95" s="30">
        <v>-6709</v>
      </c>
      <c r="R95" s="30">
        <v>-6126</v>
      </c>
      <c r="W95" s="8"/>
      <c r="X95" s="8"/>
      <c r="Y95" s="8"/>
      <c r="Z95" s="8"/>
    </row>
    <row r="96" spans="12:26" x14ac:dyDescent="0.3">
      <c r="L96" s="11" t="s">
        <v>175</v>
      </c>
      <c r="M96" s="419">
        <v>5373</v>
      </c>
      <c r="N96" s="420">
        <v>11684</v>
      </c>
      <c r="O96" s="417">
        <v>5722</v>
      </c>
      <c r="P96" s="415">
        <v>12546</v>
      </c>
      <c r="Q96" s="30">
        <v>-5722</v>
      </c>
      <c r="R96" s="30">
        <v>-5373</v>
      </c>
      <c r="W96" s="8"/>
      <c r="X96" s="8"/>
      <c r="Y96" s="8"/>
      <c r="Z96" s="8"/>
    </row>
    <row r="97" spans="12:26" x14ac:dyDescent="0.3">
      <c r="L97" s="11" t="s">
        <v>176</v>
      </c>
      <c r="M97" s="419">
        <v>4399</v>
      </c>
      <c r="N97" s="420">
        <v>10466</v>
      </c>
      <c r="O97" s="417">
        <v>4840</v>
      </c>
      <c r="P97" s="415">
        <v>10971</v>
      </c>
      <c r="Q97" s="30">
        <v>-4840</v>
      </c>
      <c r="R97" s="30">
        <v>-4399</v>
      </c>
      <c r="W97" s="8"/>
      <c r="X97" s="8"/>
      <c r="Y97" s="8"/>
      <c r="Z97" s="8"/>
    </row>
    <row r="98" spans="12:26" x14ac:dyDescent="0.3">
      <c r="L98" s="11" t="s">
        <v>177</v>
      </c>
      <c r="M98" s="419">
        <v>3844</v>
      </c>
      <c r="N98" s="420">
        <v>9106</v>
      </c>
      <c r="O98" s="417">
        <v>4174</v>
      </c>
      <c r="P98" s="415">
        <v>9773</v>
      </c>
      <c r="Q98" s="30">
        <v>-4174</v>
      </c>
      <c r="R98" s="30">
        <v>-3844</v>
      </c>
      <c r="W98" s="8"/>
      <c r="X98" s="8"/>
      <c r="Y98" s="8"/>
      <c r="Z98" s="8"/>
    </row>
    <row r="99" spans="12:26" x14ac:dyDescent="0.3">
      <c r="L99" s="11" t="s">
        <v>178</v>
      </c>
      <c r="M99" s="419">
        <v>3158</v>
      </c>
      <c r="N99" s="420">
        <v>7912</v>
      </c>
      <c r="O99" s="417">
        <v>3630</v>
      </c>
      <c r="P99" s="415">
        <v>8762</v>
      </c>
      <c r="Q99" s="30">
        <v>-3630</v>
      </c>
      <c r="R99" s="30">
        <v>-3158</v>
      </c>
      <c r="W99" s="8"/>
      <c r="X99" s="8"/>
      <c r="Y99" s="8"/>
      <c r="Z99" s="8"/>
    </row>
    <row r="100" spans="12:26" x14ac:dyDescent="0.3">
      <c r="L100" s="11" t="s">
        <v>179</v>
      </c>
      <c r="M100" s="419">
        <v>2518</v>
      </c>
      <c r="N100" s="420">
        <v>6503</v>
      </c>
      <c r="O100" s="417">
        <v>3159</v>
      </c>
      <c r="P100" s="415">
        <v>7497</v>
      </c>
      <c r="Q100" s="30">
        <v>-3159</v>
      </c>
      <c r="R100" s="30">
        <v>-2518</v>
      </c>
      <c r="W100" s="8"/>
      <c r="X100" s="8"/>
      <c r="Y100" s="8"/>
      <c r="Z100" s="8"/>
    </row>
    <row r="101" spans="12:26" x14ac:dyDescent="0.3">
      <c r="L101" s="11" t="s">
        <v>180</v>
      </c>
      <c r="M101" s="419">
        <v>2178</v>
      </c>
      <c r="N101" s="420">
        <v>5654</v>
      </c>
      <c r="O101" s="417">
        <v>2665</v>
      </c>
      <c r="P101" s="415">
        <v>6483</v>
      </c>
      <c r="Q101" s="30">
        <v>-2665</v>
      </c>
      <c r="R101" s="30">
        <v>-2178</v>
      </c>
      <c r="W101" s="8"/>
      <c r="X101" s="8"/>
      <c r="Y101" s="8"/>
      <c r="Z101" s="8"/>
    </row>
    <row r="102" spans="12:26" x14ac:dyDescent="0.3">
      <c r="L102" s="11" t="s">
        <v>181</v>
      </c>
      <c r="M102" s="419">
        <v>1786</v>
      </c>
      <c r="N102" s="420">
        <v>4993</v>
      </c>
      <c r="O102" s="417">
        <v>2248</v>
      </c>
      <c r="P102" s="415">
        <v>5847</v>
      </c>
      <c r="Q102" s="30">
        <v>-2248</v>
      </c>
      <c r="R102" s="30">
        <v>-1786</v>
      </c>
      <c r="W102" s="8"/>
      <c r="X102" s="8"/>
      <c r="Y102" s="8"/>
      <c r="Z102" s="8"/>
    </row>
    <row r="103" spans="12:26" x14ac:dyDescent="0.3">
      <c r="L103" s="11" t="s">
        <v>182</v>
      </c>
      <c r="M103" s="419">
        <v>1435</v>
      </c>
      <c r="N103" s="420">
        <v>3875</v>
      </c>
      <c r="O103" s="417">
        <v>1715</v>
      </c>
      <c r="P103" s="415">
        <v>4560</v>
      </c>
      <c r="Q103" s="30">
        <v>-1715</v>
      </c>
      <c r="R103" s="30">
        <v>-1435</v>
      </c>
      <c r="W103" s="8"/>
      <c r="X103" s="8"/>
      <c r="Y103" s="8"/>
      <c r="Z103" s="8"/>
    </row>
    <row r="104" spans="12:26" x14ac:dyDescent="0.3">
      <c r="L104" s="11" t="s">
        <v>183</v>
      </c>
      <c r="M104" s="419">
        <v>1038</v>
      </c>
      <c r="N104" s="420">
        <v>3037</v>
      </c>
      <c r="O104" s="417">
        <v>1326</v>
      </c>
      <c r="P104" s="415">
        <v>3621</v>
      </c>
      <c r="Q104" s="30">
        <v>-1326</v>
      </c>
      <c r="R104" s="30">
        <v>-1038</v>
      </c>
      <c r="W104" s="8"/>
      <c r="X104" s="8"/>
      <c r="Y104" s="8"/>
      <c r="Z104" s="8"/>
    </row>
    <row r="105" spans="12:26" x14ac:dyDescent="0.3">
      <c r="L105" s="11" t="s">
        <v>184</v>
      </c>
      <c r="M105" s="419">
        <v>682</v>
      </c>
      <c r="N105" s="415">
        <v>1898</v>
      </c>
      <c r="O105" s="417">
        <v>988</v>
      </c>
      <c r="P105" s="415">
        <v>2833</v>
      </c>
      <c r="Q105" s="30">
        <v>-988</v>
      </c>
      <c r="R105" s="30">
        <v>-682</v>
      </c>
      <c r="W105" s="8"/>
      <c r="X105" s="8"/>
      <c r="Y105" s="8"/>
      <c r="Z105" s="8"/>
    </row>
    <row r="106" spans="12:26" x14ac:dyDescent="0.3">
      <c r="L106" s="11" t="s">
        <v>185</v>
      </c>
      <c r="M106" s="419">
        <v>538</v>
      </c>
      <c r="N106" s="415">
        <v>1426</v>
      </c>
      <c r="O106" s="417">
        <v>699</v>
      </c>
      <c r="P106" s="415">
        <v>2067</v>
      </c>
      <c r="Q106" s="30">
        <v>-699</v>
      </c>
      <c r="R106" s="30">
        <v>-538</v>
      </c>
      <c r="W106" s="8"/>
      <c r="X106" s="8"/>
      <c r="Y106" s="8"/>
      <c r="Z106" s="8"/>
    </row>
    <row r="107" spans="12:26" x14ac:dyDescent="0.3">
      <c r="L107" s="11" t="s">
        <v>186</v>
      </c>
      <c r="M107" s="419">
        <v>197</v>
      </c>
      <c r="N107" s="415">
        <v>526</v>
      </c>
      <c r="O107" s="417">
        <v>532</v>
      </c>
      <c r="P107" s="415">
        <v>1531</v>
      </c>
      <c r="Q107" s="30">
        <v>-532</v>
      </c>
      <c r="R107" s="30">
        <v>-197</v>
      </c>
      <c r="W107" s="8"/>
      <c r="X107" s="8"/>
      <c r="Y107" s="8"/>
      <c r="Z107" s="8"/>
    </row>
    <row r="108" spans="12:26" x14ac:dyDescent="0.3">
      <c r="L108" s="11" t="s">
        <v>187</v>
      </c>
      <c r="M108" s="419">
        <v>164</v>
      </c>
      <c r="N108" s="415">
        <v>412</v>
      </c>
      <c r="O108" s="417">
        <v>391</v>
      </c>
      <c r="P108" s="415">
        <v>1072</v>
      </c>
      <c r="Q108" s="30">
        <v>-391</v>
      </c>
      <c r="R108" s="30">
        <v>-164</v>
      </c>
      <c r="W108" s="8"/>
      <c r="X108" s="8"/>
      <c r="Y108" s="8"/>
      <c r="Z108" s="8"/>
    </row>
    <row r="109" spans="12:26" x14ac:dyDescent="0.3">
      <c r="L109" s="11" t="s">
        <v>188</v>
      </c>
      <c r="M109" s="419">
        <v>126</v>
      </c>
      <c r="N109" s="415">
        <v>324</v>
      </c>
      <c r="O109" s="417">
        <v>284</v>
      </c>
      <c r="P109" s="415">
        <v>817</v>
      </c>
      <c r="Q109" s="30">
        <v>-284</v>
      </c>
      <c r="R109" s="30">
        <v>-126</v>
      </c>
      <c r="W109" s="8"/>
      <c r="X109" s="8"/>
      <c r="Y109" s="8"/>
      <c r="Z109" s="8"/>
    </row>
    <row r="110" spans="12:26" x14ac:dyDescent="0.3">
      <c r="L110" s="11" t="s">
        <v>189</v>
      </c>
      <c r="M110" s="419">
        <v>108</v>
      </c>
      <c r="N110" s="415">
        <v>290</v>
      </c>
      <c r="O110" s="417">
        <v>246</v>
      </c>
      <c r="P110" s="415">
        <v>543</v>
      </c>
      <c r="Q110" s="30">
        <v>-246</v>
      </c>
      <c r="R110" s="30">
        <v>-108</v>
      </c>
      <c r="W110" s="8"/>
      <c r="X110" s="8"/>
      <c r="Y110" s="8"/>
      <c r="Z110" s="8"/>
    </row>
    <row r="111" spans="12:26" x14ac:dyDescent="0.3">
      <c r="L111" s="11" t="s">
        <v>190</v>
      </c>
      <c r="M111" s="419">
        <v>83</v>
      </c>
      <c r="N111" s="415">
        <v>258</v>
      </c>
      <c r="O111" s="417">
        <v>186</v>
      </c>
      <c r="P111" s="415">
        <v>359</v>
      </c>
      <c r="Q111" s="30">
        <v>-186</v>
      </c>
      <c r="R111" s="30">
        <v>-83</v>
      </c>
      <c r="W111" s="8"/>
      <c r="X111" s="8"/>
      <c r="Y111" s="8"/>
      <c r="Z111" s="8"/>
    </row>
    <row r="112" spans="12:26" x14ac:dyDescent="0.3">
      <c r="L112" s="11" t="s">
        <v>191</v>
      </c>
      <c r="M112" s="421">
        <v>69</v>
      </c>
      <c r="N112" s="415">
        <v>170</v>
      </c>
      <c r="O112" s="417">
        <v>139</v>
      </c>
      <c r="P112" s="415">
        <v>260</v>
      </c>
      <c r="Q112" s="30">
        <v>-139</v>
      </c>
      <c r="R112" s="30">
        <v>-69</v>
      </c>
      <c r="W112" s="8"/>
      <c r="X112" s="8"/>
      <c r="Y112" s="8"/>
      <c r="Z112" s="8"/>
    </row>
    <row r="113" spans="10:26" x14ac:dyDescent="0.3">
      <c r="J113" s="24"/>
      <c r="L113" s="11" t="s">
        <v>192</v>
      </c>
      <c r="M113" s="421">
        <v>138</v>
      </c>
      <c r="N113" s="415">
        <v>306</v>
      </c>
      <c r="O113" s="417">
        <v>211</v>
      </c>
      <c r="P113" s="415">
        <v>367</v>
      </c>
      <c r="Q113" s="30">
        <v>-211</v>
      </c>
      <c r="R113" s="30">
        <v>-138</v>
      </c>
      <c r="U113" s="8"/>
      <c r="V113" s="8"/>
      <c r="W113" s="8"/>
      <c r="X113" s="8"/>
      <c r="Y113" s="8"/>
      <c r="Z113" s="8"/>
    </row>
    <row r="114" spans="10:26" x14ac:dyDescent="0.3">
      <c r="L114" s="604"/>
      <c r="M114" s="126"/>
      <c r="N114" s="605"/>
      <c r="O114" s="126"/>
      <c r="P114" s="126"/>
      <c r="Q114" s="130"/>
      <c r="R114" s="130"/>
      <c r="U114" s="8"/>
      <c r="V114" s="8"/>
      <c r="W114" s="8"/>
      <c r="X114" s="8"/>
      <c r="Y114" s="8"/>
      <c r="Z114" s="8"/>
    </row>
    <row r="115" spans="10:26" x14ac:dyDescent="0.3">
      <c r="L115" s="604"/>
      <c r="M115" s="604"/>
      <c r="N115" s="604"/>
      <c r="O115" s="604"/>
      <c r="P115" s="604"/>
      <c r="Q115" s="130"/>
      <c r="R115" s="130"/>
      <c r="T115" s="8"/>
      <c r="U115" s="8"/>
      <c r="V115" s="8"/>
      <c r="W115" s="8"/>
      <c r="X115" s="8"/>
      <c r="Y115" s="8"/>
      <c r="Z115" s="8"/>
    </row>
    <row r="116" spans="10:26" x14ac:dyDescent="0.3">
      <c r="L116" s="604"/>
      <c r="M116" s="604"/>
      <c r="N116" s="604"/>
      <c r="O116" s="604"/>
      <c r="P116" s="604"/>
      <c r="Q116" s="130"/>
      <c r="R116" s="130"/>
      <c r="U116" s="8"/>
      <c r="V116" s="8"/>
      <c r="W116" s="8"/>
      <c r="X116" s="8"/>
      <c r="Y116" s="8"/>
      <c r="Z116" s="8"/>
    </row>
    <row r="117" spans="10:26" x14ac:dyDescent="0.3">
      <c r="L117" s="604"/>
      <c r="M117" s="604"/>
      <c r="N117" s="604"/>
      <c r="O117" s="604"/>
      <c r="P117" s="604"/>
      <c r="Q117" s="130"/>
      <c r="R117" s="130"/>
      <c r="U117" s="8"/>
      <c r="V117" s="8"/>
      <c r="W117" s="8"/>
      <c r="X117" s="8"/>
      <c r="Y117" s="8"/>
      <c r="Z117" s="8"/>
    </row>
    <row r="118" spans="10:26" x14ac:dyDescent="0.3">
      <c r="L118" s="604"/>
      <c r="M118" s="604"/>
      <c r="N118" s="604"/>
      <c r="O118" s="604"/>
      <c r="P118" s="604"/>
      <c r="Q118" s="130"/>
      <c r="R118" s="130"/>
      <c r="U118" s="8"/>
      <c r="V118" s="8"/>
      <c r="W118" s="8"/>
      <c r="X118" s="8"/>
      <c r="Y118" s="8"/>
      <c r="Z118" s="8"/>
    </row>
    <row r="119" spans="10:26" x14ac:dyDescent="0.3">
      <c r="L119" s="604"/>
      <c r="M119" s="604"/>
      <c r="N119" s="604"/>
      <c r="O119" s="604"/>
      <c r="P119" s="604"/>
      <c r="Q119" s="130"/>
      <c r="R119" s="130"/>
      <c r="U119" s="8"/>
      <c r="V119" s="8"/>
      <c r="W119" s="8"/>
      <c r="X119" s="8"/>
      <c r="Y119" s="8"/>
      <c r="Z119" s="8"/>
    </row>
    <row r="120" spans="10:26" x14ac:dyDescent="0.3">
      <c r="L120" s="604"/>
      <c r="M120" s="604"/>
      <c r="N120" s="604"/>
      <c r="O120" s="604"/>
      <c r="P120" s="604"/>
      <c r="Q120" s="130"/>
      <c r="R120" s="130"/>
      <c r="U120" s="8"/>
      <c r="V120" s="8"/>
      <c r="W120" s="8"/>
      <c r="X120" s="8"/>
      <c r="Y120" s="8"/>
      <c r="Z120" s="8"/>
    </row>
    <row r="121" spans="10:26" x14ac:dyDescent="0.3">
      <c r="L121" s="604"/>
      <c r="M121" s="604"/>
      <c r="N121" s="604"/>
      <c r="O121" s="604"/>
      <c r="P121" s="604"/>
      <c r="Q121" s="130"/>
      <c r="R121" s="130"/>
      <c r="U121" s="8"/>
      <c r="V121" s="8"/>
      <c r="W121" s="8"/>
      <c r="X121" s="8"/>
      <c r="Y121" s="8"/>
      <c r="Z121" s="8"/>
    </row>
    <row r="122" spans="10:26" x14ac:dyDescent="0.3">
      <c r="L122" s="604"/>
      <c r="M122" s="604"/>
      <c r="N122" s="604"/>
      <c r="O122" s="604"/>
      <c r="P122" s="604"/>
      <c r="Q122" s="130"/>
      <c r="R122" s="130"/>
      <c r="U122" s="8"/>
      <c r="V122" s="8"/>
      <c r="W122" s="8"/>
      <c r="X122" s="8"/>
      <c r="Y122" s="8"/>
      <c r="Z122" s="8"/>
    </row>
    <row r="123" spans="10:26" x14ac:dyDescent="0.3">
      <c r="L123" s="604"/>
      <c r="M123" s="604"/>
      <c r="N123" s="604"/>
      <c r="O123" s="604"/>
      <c r="P123" s="604"/>
      <c r="Q123" s="130"/>
      <c r="R123" s="130"/>
      <c r="U123" s="8"/>
      <c r="V123" s="8"/>
      <c r="W123" s="8"/>
      <c r="X123" s="8"/>
      <c r="Y123" s="8"/>
      <c r="Z123" s="8"/>
    </row>
    <row r="124" spans="10:26" x14ac:dyDescent="0.3">
      <c r="L124" s="604"/>
      <c r="M124" s="604"/>
      <c r="N124" s="604"/>
      <c r="O124" s="604"/>
      <c r="P124" s="604"/>
      <c r="Q124" s="130"/>
      <c r="R124" s="130"/>
      <c r="U124" s="8"/>
      <c r="V124" s="8"/>
      <c r="W124" s="8"/>
      <c r="X124" s="8"/>
      <c r="Y124" s="8"/>
      <c r="Z124" s="8"/>
    </row>
    <row r="125" spans="10:26" x14ac:dyDescent="0.3">
      <c r="L125" s="604"/>
      <c r="M125" s="604"/>
      <c r="N125" s="604"/>
      <c r="O125" s="604"/>
      <c r="P125" s="604"/>
      <c r="Q125" s="130"/>
      <c r="R125" s="130"/>
    </row>
    <row r="126" spans="10:26" x14ac:dyDescent="0.3">
      <c r="L126" s="126"/>
      <c r="M126" s="126"/>
      <c r="N126" s="126"/>
      <c r="O126" s="126"/>
      <c r="P126" s="126"/>
      <c r="Q126" s="126"/>
      <c r="R126" s="126"/>
    </row>
  </sheetData>
  <mergeCells count="7">
    <mergeCell ref="L10:L11"/>
    <mergeCell ref="Q10:Q11"/>
    <mergeCell ref="R10:R11"/>
    <mergeCell ref="M10:M11"/>
    <mergeCell ref="N10:N11"/>
    <mergeCell ref="O10:O11"/>
    <mergeCell ref="P10:P11"/>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D7E0"/>
  </sheetPr>
  <dimension ref="B1:N110"/>
  <sheetViews>
    <sheetView zoomScale="80" zoomScaleNormal="80" workbookViewId="0">
      <selection activeCell="L104" sqref="L104"/>
    </sheetView>
  </sheetViews>
  <sheetFormatPr defaultRowHeight="16.5" x14ac:dyDescent="0.3"/>
  <cols>
    <col min="1" max="1" width="9.140625" style="1"/>
    <col min="2" max="2" width="50" style="1" customWidth="1"/>
    <col min="3" max="3" width="11.7109375" style="1" customWidth="1"/>
    <col min="4" max="4" width="14.7109375" style="1" customWidth="1"/>
    <col min="5" max="5" width="14" style="1" customWidth="1"/>
    <col min="6" max="6" width="12.5703125" style="1" customWidth="1"/>
    <col min="7" max="7" width="10.140625" style="1" customWidth="1"/>
    <col min="8" max="8" width="11.5703125" style="1" customWidth="1"/>
    <col min="9" max="16384" width="9.140625" style="1"/>
  </cols>
  <sheetData>
    <row r="1" spans="2:14" x14ac:dyDescent="0.3">
      <c r="B1" s="447"/>
    </row>
    <row r="2" spans="2:14" ht="17.25" thickBot="1" x14ac:dyDescent="0.35">
      <c r="B2" s="7" t="s">
        <v>724</v>
      </c>
    </row>
    <row r="3" spans="2:14" ht="33.75" thickBot="1" x14ac:dyDescent="0.35">
      <c r="B3" s="17" t="s">
        <v>36</v>
      </c>
      <c r="C3" s="18" t="s">
        <v>37</v>
      </c>
      <c r="D3" s="18">
        <v>2015</v>
      </c>
      <c r="E3" s="18">
        <v>2016</v>
      </c>
      <c r="F3" s="18">
        <v>2017</v>
      </c>
      <c r="G3" s="18">
        <v>2018</v>
      </c>
      <c r="H3" s="338">
        <v>2019</v>
      </c>
      <c r="I3" s="423">
        <v>2020</v>
      </c>
      <c r="J3" s="598">
        <v>2021</v>
      </c>
    </row>
    <row r="4" spans="2:14" ht="18.75" thickBot="1" x14ac:dyDescent="0.35">
      <c r="B4" s="347" t="s">
        <v>772</v>
      </c>
      <c r="C4" s="5"/>
      <c r="D4" s="20"/>
      <c r="E4" s="20"/>
      <c r="F4" s="20"/>
      <c r="G4" s="20"/>
      <c r="H4" s="20"/>
      <c r="I4" s="20"/>
      <c r="J4" s="20"/>
    </row>
    <row r="5" spans="2:14" ht="17.25" thickBot="1" x14ac:dyDescent="0.35">
      <c r="B5" s="348" t="s">
        <v>38</v>
      </c>
      <c r="C5" s="21" t="s">
        <v>39</v>
      </c>
      <c r="D5" s="357">
        <v>79.758200000000002</v>
      </c>
      <c r="E5" s="357">
        <v>81.038300000000007</v>
      </c>
      <c r="F5" s="357">
        <v>84.521199999999993</v>
      </c>
      <c r="G5" s="357">
        <v>89.505506000000011</v>
      </c>
      <c r="H5" s="357">
        <v>93.865177000000003</v>
      </c>
      <c r="I5" s="357">
        <v>91.104836000000006</v>
      </c>
      <c r="J5" s="357">
        <v>97.122500000000002</v>
      </c>
    </row>
    <row r="6" spans="2:14" ht="17.25" thickBot="1" x14ac:dyDescent="0.35">
      <c r="B6" s="348" t="s">
        <v>40</v>
      </c>
      <c r="C6" s="21" t="s">
        <v>41</v>
      </c>
      <c r="D6" s="357">
        <v>104.6</v>
      </c>
      <c r="E6" s="357">
        <v>101.6</v>
      </c>
      <c r="F6" s="357">
        <v>104.3</v>
      </c>
      <c r="G6" s="357">
        <v>105.88333857334895</v>
      </c>
      <c r="H6" s="357">
        <v>104.87084113015348</v>
      </c>
      <c r="I6" s="357">
        <v>97.059249139859418</v>
      </c>
      <c r="J6" s="357">
        <v>105.5</v>
      </c>
    </row>
    <row r="7" spans="2:14" ht="18.75" thickBot="1" x14ac:dyDescent="0.35">
      <c r="B7" s="348" t="s">
        <v>773</v>
      </c>
      <c r="C7" s="21" t="s">
        <v>39</v>
      </c>
      <c r="D7" s="357">
        <v>79.758200000000002</v>
      </c>
      <c r="E7" s="357">
        <v>81.451700000000002</v>
      </c>
      <c r="F7" s="357">
        <v>83.933000000000007</v>
      </c>
      <c r="G7" s="357">
        <v>87.111806999999999</v>
      </c>
      <c r="H7" s="357">
        <v>89.13020800000001</v>
      </c>
      <c r="I7" s="357">
        <v>84.506095999999999</v>
      </c>
      <c r="J7" s="357">
        <v>87.995000000000005</v>
      </c>
      <c r="K7" s="185"/>
      <c r="L7" s="185"/>
      <c r="M7" s="185"/>
      <c r="N7" s="185"/>
    </row>
    <row r="8" spans="2:14" ht="17.25" thickBot="1" x14ac:dyDescent="0.35">
      <c r="B8" s="348" t="s">
        <v>42</v>
      </c>
      <c r="C8" s="21" t="s">
        <v>41</v>
      </c>
      <c r="D8" s="357">
        <v>104.8</v>
      </c>
      <c r="E8" s="357">
        <v>102.1</v>
      </c>
      <c r="F8" s="357">
        <v>103</v>
      </c>
      <c r="G8" s="357">
        <v>103.76863150894926</v>
      </c>
      <c r="H8" s="357">
        <v>102.31702345469658</v>
      </c>
      <c r="I8" s="357">
        <v>94.811958702037359</v>
      </c>
      <c r="J8" s="357">
        <v>103</v>
      </c>
    </row>
    <row r="9" spans="2:14" ht="17.25" thickBot="1" x14ac:dyDescent="0.35">
      <c r="B9" s="348"/>
      <c r="C9" s="5"/>
      <c r="D9" s="357"/>
      <c r="E9" s="357"/>
      <c r="F9" s="357"/>
      <c r="G9" s="357"/>
      <c r="H9" s="357"/>
      <c r="I9" s="357"/>
      <c r="J9" s="357"/>
    </row>
    <row r="10" spans="2:14" ht="18.75" thickBot="1" x14ac:dyDescent="0.35">
      <c r="B10" s="347" t="s">
        <v>774</v>
      </c>
      <c r="C10" s="5"/>
      <c r="D10" s="357"/>
      <c r="E10" s="357"/>
      <c r="F10" s="357"/>
      <c r="G10" s="357"/>
      <c r="H10" s="357"/>
      <c r="I10" s="357"/>
      <c r="J10" s="357"/>
    </row>
    <row r="11" spans="2:14" ht="17.25" thickBot="1" x14ac:dyDescent="0.35">
      <c r="B11" s="348" t="s">
        <v>43</v>
      </c>
      <c r="C11" s="5"/>
      <c r="D11" s="357"/>
      <c r="E11" s="357"/>
      <c r="F11" s="357"/>
      <c r="G11" s="357"/>
      <c r="H11" s="357"/>
      <c r="I11" s="357"/>
      <c r="J11" s="357"/>
    </row>
    <row r="12" spans="2:14" ht="17.25" thickBot="1" x14ac:dyDescent="0.35">
      <c r="B12" s="348" t="s">
        <v>44</v>
      </c>
      <c r="C12" s="21" t="s">
        <v>41</v>
      </c>
      <c r="D12" s="357">
        <v>-0.3</v>
      </c>
      <c r="E12" s="357">
        <v>-0.5</v>
      </c>
      <c r="F12" s="357">
        <v>1.3</v>
      </c>
      <c r="G12" s="357">
        <v>2.5</v>
      </c>
      <c r="H12" s="357">
        <v>2.7</v>
      </c>
      <c r="I12" s="357">
        <v>1.9</v>
      </c>
      <c r="J12" s="357">
        <v>3.2</v>
      </c>
    </row>
    <row r="13" spans="2:14" ht="17.25" thickBot="1" x14ac:dyDescent="0.35">
      <c r="B13" s="348"/>
      <c r="C13" s="5"/>
      <c r="D13" s="357"/>
      <c r="E13" s="357"/>
      <c r="F13" s="357"/>
      <c r="G13" s="357"/>
      <c r="H13" s="351"/>
      <c r="I13" s="351"/>
      <c r="J13" s="351"/>
    </row>
    <row r="14" spans="2:14" ht="18.75" thickBot="1" x14ac:dyDescent="0.35">
      <c r="B14" s="347" t="s">
        <v>775</v>
      </c>
      <c r="C14" s="5"/>
      <c r="D14" s="357"/>
      <c r="E14" s="357"/>
      <c r="F14" s="357"/>
      <c r="G14" s="357"/>
      <c r="H14" s="351"/>
      <c r="I14" s="351"/>
      <c r="J14" s="351"/>
    </row>
    <row r="15" spans="2:14" ht="17.25" thickBot="1" x14ac:dyDescent="0.35">
      <c r="B15" s="348" t="s">
        <v>45</v>
      </c>
      <c r="C15" s="21" t="s">
        <v>46</v>
      </c>
      <c r="D15" s="357">
        <v>2424</v>
      </c>
      <c r="E15" s="357">
        <v>2492.1</v>
      </c>
      <c r="F15" s="357">
        <v>2530.6999999999998</v>
      </c>
      <c r="G15" s="357">
        <v>2566.6999999999998</v>
      </c>
      <c r="H15" s="357">
        <v>2583.6999999999998</v>
      </c>
      <c r="I15" s="357">
        <v>2531.3000000000002</v>
      </c>
      <c r="J15" s="357" t="s">
        <v>1169</v>
      </c>
    </row>
    <row r="16" spans="2:14" ht="17.25" thickBot="1" x14ac:dyDescent="0.35">
      <c r="B16" s="348" t="s">
        <v>42</v>
      </c>
      <c r="C16" s="21" t="s">
        <v>41</v>
      </c>
      <c r="D16" s="357">
        <v>102.6</v>
      </c>
      <c r="E16" s="357">
        <v>102.8</v>
      </c>
      <c r="F16" s="357">
        <v>101.5</v>
      </c>
      <c r="G16" s="357">
        <v>101.4</v>
      </c>
      <c r="H16" s="357">
        <v>100.7</v>
      </c>
      <c r="I16" s="357">
        <v>98</v>
      </c>
      <c r="J16" s="357" t="s">
        <v>1170</v>
      </c>
    </row>
    <row r="17" spans="2:10" ht="18.75" thickBot="1" x14ac:dyDescent="0.35">
      <c r="B17" s="348" t="s">
        <v>883</v>
      </c>
      <c r="C17" s="21" t="s">
        <v>41</v>
      </c>
      <c r="D17" s="357">
        <v>67.7</v>
      </c>
      <c r="E17" s="357">
        <v>69.8</v>
      </c>
      <c r="F17" s="357">
        <v>71.099999999999994</v>
      </c>
      <c r="G17" s="357">
        <v>72.400000000000006</v>
      </c>
      <c r="H17" s="357">
        <v>73.400000000000006</v>
      </c>
      <c r="I17" s="357">
        <v>72.5</v>
      </c>
      <c r="J17" s="357" t="s">
        <v>1171</v>
      </c>
    </row>
    <row r="18" spans="2:10" ht="17.25" thickBot="1" x14ac:dyDescent="0.35">
      <c r="B18" s="348" t="s">
        <v>47</v>
      </c>
      <c r="C18" s="21" t="s">
        <v>46</v>
      </c>
      <c r="D18" s="357">
        <v>314.3</v>
      </c>
      <c r="E18" s="357">
        <v>266</v>
      </c>
      <c r="F18" s="357">
        <v>224</v>
      </c>
      <c r="G18" s="357">
        <v>179.5</v>
      </c>
      <c r="H18" s="357">
        <v>157.69999999999999</v>
      </c>
      <c r="I18" s="357">
        <v>181.4</v>
      </c>
      <c r="J18" s="357" t="s">
        <v>1172</v>
      </c>
    </row>
    <row r="19" spans="2:10" ht="17.25" thickBot="1" x14ac:dyDescent="0.35">
      <c r="B19" s="348" t="s">
        <v>42</v>
      </c>
      <c r="C19" s="21" t="s">
        <v>41</v>
      </c>
      <c r="D19" s="357">
        <v>87.6</v>
      </c>
      <c r="E19" s="357">
        <v>84.6</v>
      </c>
      <c r="F19" s="357">
        <v>84.2</v>
      </c>
      <c r="G19" s="357">
        <v>80.099999999999994</v>
      </c>
      <c r="H19" s="357">
        <v>87.9</v>
      </c>
      <c r="I19" s="357">
        <v>115</v>
      </c>
      <c r="J19" s="357" t="s">
        <v>1173</v>
      </c>
    </row>
    <row r="20" spans="2:10" ht="17.25" thickBot="1" x14ac:dyDescent="0.35">
      <c r="B20" s="348" t="s">
        <v>48</v>
      </c>
      <c r="C20" s="21" t="s">
        <v>41</v>
      </c>
      <c r="D20" s="357">
        <v>11.5</v>
      </c>
      <c r="E20" s="357">
        <v>9.6999999999999993</v>
      </c>
      <c r="F20" s="357">
        <v>8.1</v>
      </c>
      <c r="G20" s="357">
        <v>6.6</v>
      </c>
      <c r="H20" s="357">
        <v>5.8</v>
      </c>
      <c r="I20" s="357">
        <v>6.7</v>
      </c>
      <c r="J20" s="357" t="s">
        <v>1174</v>
      </c>
    </row>
    <row r="21" spans="2:10" ht="17.25" thickBot="1" x14ac:dyDescent="0.35">
      <c r="B21" s="348"/>
      <c r="C21" s="5"/>
      <c r="D21" s="357"/>
      <c r="E21" s="357"/>
      <c r="F21" s="357"/>
      <c r="G21" s="357"/>
      <c r="H21" s="351"/>
      <c r="I21" s="351"/>
      <c r="J21" s="351"/>
    </row>
    <row r="22" spans="2:10" ht="17.25" thickBot="1" x14ac:dyDescent="0.35">
      <c r="B22" s="347" t="s">
        <v>49</v>
      </c>
      <c r="C22" s="5"/>
      <c r="D22" s="357"/>
      <c r="E22" s="357"/>
      <c r="F22" s="357"/>
      <c r="G22" s="357"/>
      <c r="H22" s="351"/>
      <c r="I22" s="351"/>
      <c r="J22" s="351"/>
    </row>
    <row r="23" spans="2:10" ht="17.25" thickBot="1" x14ac:dyDescent="0.35">
      <c r="B23" s="348" t="s">
        <v>50</v>
      </c>
      <c r="C23" s="5"/>
      <c r="D23" s="357"/>
      <c r="E23" s="357"/>
      <c r="F23" s="357"/>
      <c r="G23" s="357"/>
      <c r="H23" s="351"/>
      <c r="I23" s="351"/>
      <c r="J23" s="351"/>
    </row>
    <row r="24" spans="2:10" ht="18.75" thickBot="1" x14ac:dyDescent="0.35">
      <c r="B24" s="348" t="s">
        <v>776</v>
      </c>
      <c r="C24" s="21" t="s">
        <v>46</v>
      </c>
      <c r="D24" s="357">
        <v>2251.6</v>
      </c>
      <c r="E24" s="357">
        <v>2307</v>
      </c>
      <c r="F24" s="357">
        <v>2348.9</v>
      </c>
      <c r="G24" s="357">
        <v>2392.8000000000002</v>
      </c>
      <c r="H24" s="357">
        <v>2416.1</v>
      </c>
      <c r="I24" s="357">
        <v>2372</v>
      </c>
      <c r="J24" s="357">
        <v>2355</v>
      </c>
    </row>
    <row r="25" spans="2:10" ht="17.25" thickBot="1" x14ac:dyDescent="0.35">
      <c r="B25" s="348" t="s">
        <v>42</v>
      </c>
      <c r="C25" s="21" t="s">
        <v>41</v>
      </c>
      <c r="D25" s="357">
        <v>102.1</v>
      </c>
      <c r="E25" s="357">
        <v>102.5</v>
      </c>
      <c r="F25" s="357">
        <v>101.8</v>
      </c>
      <c r="G25" s="357">
        <v>101.9</v>
      </c>
      <c r="H25" s="357">
        <v>101</v>
      </c>
      <c r="I25" s="357">
        <v>98.2</v>
      </c>
      <c r="J25" s="357">
        <v>99.3</v>
      </c>
    </row>
    <row r="26" spans="2:10" ht="17.25" thickBot="1" x14ac:dyDescent="0.35">
      <c r="B26" s="348"/>
      <c r="C26" s="5"/>
      <c r="D26" s="357"/>
      <c r="E26" s="357"/>
      <c r="F26" s="357"/>
      <c r="G26" s="357"/>
      <c r="H26" s="351"/>
      <c r="I26" s="351"/>
      <c r="J26" s="351"/>
    </row>
    <row r="27" spans="2:10" ht="17.25" thickBot="1" x14ac:dyDescent="0.35">
      <c r="B27" s="347" t="s">
        <v>51</v>
      </c>
      <c r="C27" s="5"/>
      <c r="D27" s="357"/>
      <c r="E27" s="357"/>
      <c r="F27" s="357"/>
      <c r="G27" s="357"/>
      <c r="H27" s="351"/>
      <c r="I27" s="351"/>
      <c r="J27" s="351"/>
    </row>
    <row r="28" spans="2:10" ht="18.75" thickBot="1" x14ac:dyDescent="0.35">
      <c r="B28" s="348" t="s">
        <v>777</v>
      </c>
      <c r="C28" s="5"/>
      <c r="D28" s="357"/>
      <c r="E28" s="357"/>
      <c r="F28" s="357"/>
      <c r="G28" s="357"/>
      <c r="H28" s="351"/>
      <c r="I28" s="351"/>
      <c r="J28" s="351"/>
    </row>
    <row r="29" spans="2:10" ht="17.25" thickBot="1" x14ac:dyDescent="0.35">
      <c r="B29" s="348" t="s">
        <v>52</v>
      </c>
      <c r="C29" s="21" t="s">
        <v>53</v>
      </c>
      <c r="D29" s="357">
        <v>883</v>
      </c>
      <c r="E29" s="357">
        <v>912</v>
      </c>
      <c r="F29" s="357">
        <v>954</v>
      </c>
      <c r="G29" s="357">
        <v>1013</v>
      </c>
      <c r="H29" s="357">
        <v>1092</v>
      </c>
      <c r="I29" s="357">
        <v>1133</v>
      </c>
      <c r="J29" s="357">
        <v>1211</v>
      </c>
    </row>
    <row r="30" spans="2:10" ht="17.25" thickBot="1" x14ac:dyDescent="0.35">
      <c r="B30" s="348" t="s">
        <v>42</v>
      </c>
      <c r="C30" s="21" t="s">
        <v>41</v>
      </c>
      <c r="D30" s="357">
        <v>102.9</v>
      </c>
      <c r="E30" s="357">
        <v>103.3</v>
      </c>
      <c r="F30" s="357">
        <v>104.6</v>
      </c>
      <c r="G30" s="357">
        <v>106.2</v>
      </c>
      <c r="H30" s="357">
        <v>107.8</v>
      </c>
      <c r="I30" s="357">
        <v>103.8</v>
      </c>
      <c r="J30" s="357">
        <v>106.9</v>
      </c>
    </row>
    <row r="31" spans="2:10" ht="16.5" customHeight="1" thickBot="1" x14ac:dyDescent="0.35">
      <c r="B31" s="348" t="s">
        <v>771</v>
      </c>
      <c r="C31" s="21" t="s">
        <v>41</v>
      </c>
      <c r="D31" s="357">
        <v>103.2</v>
      </c>
      <c r="E31" s="357">
        <v>103.8</v>
      </c>
      <c r="F31" s="357">
        <v>103.3</v>
      </c>
      <c r="G31" s="357">
        <v>103.6</v>
      </c>
      <c r="H31" s="357">
        <v>105</v>
      </c>
      <c r="I31" s="357">
        <v>101.9</v>
      </c>
      <c r="J31" s="357">
        <v>103.6</v>
      </c>
    </row>
    <row r="32" spans="2:10" x14ac:dyDescent="0.3">
      <c r="B32" s="446" t="s">
        <v>1175</v>
      </c>
    </row>
    <row r="33" spans="2:10" x14ac:dyDescent="0.3">
      <c r="B33" s="607" t="s">
        <v>1176</v>
      </c>
    </row>
    <row r="34" spans="2:10" ht="18" x14ac:dyDescent="0.3">
      <c r="B34" s="446" t="s">
        <v>1177</v>
      </c>
    </row>
    <row r="35" spans="2:10" ht="18" x14ac:dyDescent="0.3">
      <c r="B35" s="446" t="s">
        <v>966</v>
      </c>
    </row>
    <row r="36" spans="2:10" ht="18" x14ac:dyDescent="0.3">
      <c r="B36" s="446" t="s">
        <v>967</v>
      </c>
    </row>
    <row r="37" spans="2:10" ht="121.5" customHeight="1" x14ac:dyDescent="0.3">
      <c r="B37" s="670" t="s">
        <v>1178</v>
      </c>
      <c r="C37" s="670"/>
      <c r="D37" s="670"/>
      <c r="E37" s="670"/>
      <c r="F37" s="670"/>
      <c r="G37" s="670"/>
      <c r="H37" s="670"/>
      <c r="I37" s="670"/>
      <c r="J37" s="670"/>
    </row>
    <row r="38" spans="2:10" ht="18" x14ac:dyDescent="0.3">
      <c r="B38" s="446" t="s">
        <v>969</v>
      </c>
    </row>
    <row r="39" spans="2:10" ht="18" x14ac:dyDescent="0.3">
      <c r="B39" s="446" t="s">
        <v>970</v>
      </c>
    </row>
    <row r="40" spans="2:10" ht="18" x14ac:dyDescent="0.3">
      <c r="B40" s="446" t="s">
        <v>971</v>
      </c>
    </row>
    <row r="41" spans="2:10" ht="18" x14ac:dyDescent="0.3">
      <c r="B41" s="199" t="s">
        <v>968</v>
      </c>
    </row>
    <row r="43" spans="2:10" ht="17.25" thickBot="1" x14ac:dyDescent="0.35">
      <c r="B43" s="7" t="s">
        <v>54</v>
      </c>
    </row>
    <row r="44" spans="2:10" x14ac:dyDescent="0.3">
      <c r="B44" s="675" t="s">
        <v>55</v>
      </c>
      <c r="C44" s="676"/>
      <c r="D44" s="676"/>
      <c r="E44" s="676"/>
      <c r="F44" s="676"/>
      <c r="G44" s="677"/>
    </row>
    <row r="45" spans="2:10" ht="46.5" customHeight="1" thickBot="1" x14ac:dyDescent="0.35">
      <c r="B45" s="39" t="s">
        <v>56</v>
      </c>
      <c r="C45" s="337" t="s">
        <v>888</v>
      </c>
      <c r="D45" s="337" t="s">
        <v>58</v>
      </c>
      <c r="E45" s="337" t="s">
        <v>59</v>
      </c>
      <c r="F45" s="337" t="s">
        <v>60</v>
      </c>
      <c r="G45" s="32" t="s">
        <v>61</v>
      </c>
    </row>
    <row r="46" spans="2:10" ht="17.25" thickBot="1" x14ac:dyDescent="0.35">
      <c r="B46" s="441" t="s">
        <v>62</v>
      </c>
      <c r="C46" s="38" t="s">
        <v>63</v>
      </c>
      <c r="D46" s="442">
        <v>102.9</v>
      </c>
      <c r="E46" s="442">
        <v>104.6</v>
      </c>
      <c r="F46" s="442">
        <v>105.8</v>
      </c>
      <c r="G46" s="442">
        <v>103.2</v>
      </c>
    </row>
    <row r="47" spans="2:10" ht="17.25" thickBot="1" x14ac:dyDescent="0.35">
      <c r="B47" s="172" t="s">
        <v>64</v>
      </c>
      <c r="C47" s="443"/>
      <c r="D47" s="383"/>
      <c r="E47" s="383"/>
      <c r="F47" s="383"/>
      <c r="G47" s="383"/>
    </row>
    <row r="48" spans="2:10" ht="17.25" thickBot="1" x14ac:dyDescent="0.35">
      <c r="B48" s="444" t="s">
        <v>65</v>
      </c>
      <c r="C48" s="445">
        <v>205.01599999999999</v>
      </c>
      <c r="D48" s="383">
        <v>101.4</v>
      </c>
      <c r="E48" s="383">
        <v>104.2</v>
      </c>
      <c r="F48" s="383">
        <v>105.8</v>
      </c>
      <c r="G48" s="383">
        <v>101.8</v>
      </c>
    </row>
    <row r="49" spans="2:8" ht="17.25" thickBot="1" x14ac:dyDescent="0.35">
      <c r="B49" s="444" t="s">
        <v>66</v>
      </c>
      <c r="C49" s="445">
        <v>56.543999999999997</v>
      </c>
      <c r="D49" s="383">
        <v>108.3</v>
      </c>
      <c r="E49" s="383">
        <v>107.8</v>
      </c>
      <c r="F49" s="383">
        <v>107.8</v>
      </c>
      <c r="G49" s="383">
        <v>106.9</v>
      </c>
    </row>
    <row r="50" spans="2:8" ht="17.25" thickBot="1" x14ac:dyDescent="0.35">
      <c r="B50" s="444" t="s">
        <v>67</v>
      </c>
      <c r="C50" s="445">
        <v>48.237000000000002</v>
      </c>
      <c r="D50" s="383">
        <v>101</v>
      </c>
      <c r="E50" s="383">
        <v>101</v>
      </c>
      <c r="F50" s="383">
        <v>102</v>
      </c>
      <c r="G50" s="383">
        <v>101.1</v>
      </c>
    </row>
    <row r="51" spans="2:8" ht="17.25" thickBot="1" x14ac:dyDescent="0.35">
      <c r="B51" s="412" t="s">
        <v>778</v>
      </c>
      <c r="C51" s="445">
        <v>255.60400000000001</v>
      </c>
      <c r="D51" s="383">
        <v>101.2</v>
      </c>
      <c r="E51" s="383">
        <v>102.6</v>
      </c>
      <c r="F51" s="383">
        <v>104.2</v>
      </c>
      <c r="G51" s="383">
        <v>101.3</v>
      </c>
    </row>
    <row r="52" spans="2:8" ht="17.25" thickBot="1" x14ac:dyDescent="0.35">
      <c r="B52" s="412" t="s">
        <v>885</v>
      </c>
      <c r="C52" s="445">
        <v>73.998999999999995</v>
      </c>
      <c r="D52" s="383">
        <v>101.7</v>
      </c>
      <c r="E52" s="383">
        <v>103.2</v>
      </c>
      <c r="F52" s="383">
        <v>105.1</v>
      </c>
      <c r="G52" s="383">
        <v>102.7</v>
      </c>
    </row>
    <row r="53" spans="2:8" ht="17.25" thickBot="1" x14ac:dyDescent="0.35">
      <c r="B53" s="444" t="s">
        <v>884</v>
      </c>
      <c r="C53" s="445">
        <v>28.155000000000001</v>
      </c>
      <c r="D53" s="383">
        <v>101.6</v>
      </c>
      <c r="E53" s="383">
        <v>101.1</v>
      </c>
      <c r="F53" s="383">
        <v>101.2</v>
      </c>
      <c r="G53" s="383">
        <v>102</v>
      </c>
    </row>
    <row r="54" spans="2:8" ht="17.25" thickBot="1" x14ac:dyDescent="0.35">
      <c r="B54" s="444" t="s">
        <v>68</v>
      </c>
      <c r="C54" s="445">
        <v>62.097999999999999</v>
      </c>
      <c r="D54" s="383">
        <v>109.9</v>
      </c>
      <c r="E54" s="383">
        <v>111.6</v>
      </c>
      <c r="F54" s="383">
        <v>113</v>
      </c>
      <c r="G54" s="383">
        <v>108.9</v>
      </c>
    </row>
    <row r="55" spans="2:8" ht="17.25" thickBot="1" x14ac:dyDescent="0.35">
      <c r="B55" s="444" t="s">
        <v>1188</v>
      </c>
      <c r="C55" s="445">
        <v>33.856000000000002</v>
      </c>
      <c r="D55" s="383">
        <v>106.6</v>
      </c>
      <c r="E55" s="383">
        <v>106.6</v>
      </c>
      <c r="F55" s="383">
        <v>106.4</v>
      </c>
      <c r="G55" s="383">
        <v>106.6</v>
      </c>
    </row>
    <row r="56" spans="2:8" ht="17.25" thickBot="1" x14ac:dyDescent="0.35">
      <c r="B56" s="444" t="s">
        <v>69</v>
      </c>
      <c r="C56" s="445">
        <v>80.180000000000007</v>
      </c>
      <c r="D56" s="383">
        <v>103.3</v>
      </c>
      <c r="E56" s="383">
        <v>104.3</v>
      </c>
      <c r="F56" s="383">
        <v>105.6</v>
      </c>
      <c r="G56" s="383">
        <v>103.4</v>
      </c>
    </row>
    <row r="57" spans="2:8" ht="17.25" thickBot="1" x14ac:dyDescent="0.35">
      <c r="B57" s="444" t="s">
        <v>70</v>
      </c>
      <c r="C57" s="445">
        <v>16.422000000000001</v>
      </c>
      <c r="D57" s="383">
        <v>103.7</v>
      </c>
      <c r="E57" s="383">
        <v>105.4</v>
      </c>
      <c r="F57" s="383">
        <v>105.3</v>
      </c>
      <c r="G57" s="383">
        <v>104.1</v>
      </c>
    </row>
    <row r="58" spans="2:8" ht="17.25" thickBot="1" x14ac:dyDescent="0.35">
      <c r="B58" s="444" t="s">
        <v>886</v>
      </c>
      <c r="C58" s="445">
        <v>60.055</v>
      </c>
      <c r="D58" s="383">
        <v>103.5</v>
      </c>
      <c r="E58" s="383">
        <v>111.8</v>
      </c>
      <c r="F58" s="383">
        <v>113.2</v>
      </c>
      <c r="G58" s="383">
        <v>106.3</v>
      </c>
    </row>
    <row r="59" spans="2:8" ht="17.25" thickBot="1" x14ac:dyDescent="0.35">
      <c r="B59" s="444" t="s">
        <v>887</v>
      </c>
      <c r="C59" s="445">
        <v>79.834000000000003</v>
      </c>
      <c r="D59" s="383">
        <v>101.9</v>
      </c>
      <c r="E59" s="383">
        <v>102.1</v>
      </c>
      <c r="F59" s="383">
        <v>103.3</v>
      </c>
      <c r="G59" s="383">
        <v>102.6</v>
      </c>
    </row>
    <row r="60" spans="2:8" x14ac:dyDescent="0.3">
      <c r="B60" s="431" t="s">
        <v>1179</v>
      </c>
      <c r="C60" s="195"/>
      <c r="D60" s="195"/>
      <c r="E60" s="195"/>
      <c r="F60" s="195"/>
      <c r="G60" s="195"/>
    </row>
    <row r="61" spans="2:8" ht="18" x14ac:dyDescent="0.3">
      <c r="B61" s="199" t="s">
        <v>965</v>
      </c>
      <c r="C61" s="195"/>
      <c r="D61" s="195"/>
      <c r="E61" s="195"/>
      <c r="F61" s="195"/>
      <c r="G61" s="195"/>
    </row>
    <row r="62" spans="2:8" x14ac:dyDescent="0.3">
      <c r="B62" s="195"/>
      <c r="C62" s="195"/>
      <c r="D62" s="195"/>
      <c r="E62" s="195"/>
      <c r="F62" s="195"/>
      <c r="G62" s="195"/>
    </row>
    <row r="63" spans="2:8" ht="17.25" thickBot="1" x14ac:dyDescent="0.35">
      <c r="B63" s="7" t="s">
        <v>71</v>
      </c>
    </row>
    <row r="64" spans="2:8" x14ac:dyDescent="0.3">
      <c r="B64" s="682" t="s">
        <v>36</v>
      </c>
      <c r="C64" s="683"/>
      <c r="D64" s="686" t="s">
        <v>72</v>
      </c>
      <c r="E64" s="687"/>
      <c r="F64" s="346"/>
      <c r="G64" s="678" t="s">
        <v>73</v>
      </c>
      <c r="H64" s="679"/>
    </row>
    <row r="65" spans="2:14" ht="48" customHeight="1" x14ac:dyDescent="0.3">
      <c r="B65" s="684"/>
      <c r="C65" s="685"/>
      <c r="D65" s="340" t="s">
        <v>1180</v>
      </c>
      <c r="E65" s="340" t="s">
        <v>1181</v>
      </c>
      <c r="F65" s="340" t="s">
        <v>1182</v>
      </c>
      <c r="G65" s="340" t="s">
        <v>1183</v>
      </c>
      <c r="H65" s="341" t="s">
        <v>1184</v>
      </c>
    </row>
    <row r="66" spans="2:14" ht="17.25" thickBot="1" x14ac:dyDescent="0.35">
      <c r="B66" s="673" t="s">
        <v>889</v>
      </c>
      <c r="C66" s="37" t="s">
        <v>75</v>
      </c>
      <c r="D66" s="433">
        <v>24497</v>
      </c>
      <c r="E66" s="433">
        <v>79947</v>
      </c>
      <c r="F66" s="433">
        <v>20649</v>
      </c>
      <c r="G66" s="433">
        <v>1422</v>
      </c>
      <c r="H66" s="433">
        <v>1365</v>
      </c>
    </row>
    <row r="67" spans="2:14" ht="17.25" thickBot="1" x14ac:dyDescent="0.35">
      <c r="B67" s="674"/>
      <c r="C67" s="37" t="s">
        <v>76</v>
      </c>
      <c r="D67" s="434">
        <v>124.0731361426256</v>
      </c>
      <c r="E67" s="434">
        <v>104.72628669487418</v>
      </c>
      <c r="F67" s="434">
        <v>96.086551884597483</v>
      </c>
      <c r="G67" s="434">
        <v>102.67148014440433</v>
      </c>
      <c r="H67" s="434">
        <v>102.78614457831326</v>
      </c>
      <c r="J67" s="8"/>
      <c r="K67" s="8"/>
      <c r="L67" s="8"/>
      <c r="M67" s="8"/>
      <c r="N67" s="8"/>
    </row>
    <row r="68" spans="2:14" ht="17.25" thickBot="1" x14ac:dyDescent="0.35">
      <c r="B68" s="343" t="s">
        <v>893</v>
      </c>
      <c r="C68" s="344"/>
      <c r="D68" s="435"/>
      <c r="E68" s="435"/>
      <c r="F68" s="438"/>
      <c r="G68" s="435"/>
      <c r="H68" s="440"/>
    </row>
    <row r="69" spans="2:14" ht="17.25" thickBot="1" x14ac:dyDescent="0.35">
      <c r="B69" s="680" t="s">
        <v>890</v>
      </c>
      <c r="C69" s="37" t="s">
        <v>75</v>
      </c>
      <c r="D69" s="436">
        <v>543</v>
      </c>
      <c r="E69" s="433">
        <v>45</v>
      </c>
      <c r="F69" s="436">
        <v>134</v>
      </c>
      <c r="G69" s="436">
        <v>12</v>
      </c>
      <c r="H69" s="436">
        <v>12</v>
      </c>
    </row>
    <row r="70" spans="2:14" ht="17.25" thickBot="1" x14ac:dyDescent="0.35">
      <c r="B70" s="681"/>
      <c r="C70" s="37" t="s">
        <v>76</v>
      </c>
      <c r="D70" s="436">
        <v>220.73170731707319</v>
      </c>
      <c r="E70" s="434">
        <v>5.6179775280898872</v>
      </c>
      <c r="F70" s="434">
        <v>53.6</v>
      </c>
      <c r="G70" s="434">
        <v>240</v>
      </c>
      <c r="H70" s="434">
        <v>240</v>
      </c>
      <c r="K70" s="8"/>
    </row>
    <row r="71" spans="2:14" ht="17.25" thickBot="1" x14ac:dyDescent="0.35">
      <c r="B71" s="680" t="s">
        <v>891</v>
      </c>
      <c r="C71" s="37" t="s">
        <v>75</v>
      </c>
      <c r="D71" s="433">
        <v>23954</v>
      </c>
      <c r="E71" s="433">
        <v>79902</v>
      </c>
      <c r="F71" s="433">
        <v>20515</v>
      </c>
      <c r="G71" s="433">
        <v>1410</v>
      </c>
      <c r="H71" s="433">
        <v>1353</v>
      </c>
    </row>
    <row r="72" spans="2:14" ht="17.25" thickBot="1" x14ac:dyDescent="0.35">
      <c r="B72" s="681"/>
      <c r="C72" s="37" t="s">
        <v>76</v>
      </c>
      <c r="D72" s="434">
        <v>122.85362601292439</v>
      </c>
      <c r="E72" s="434">
        <v>105.77722470809394</v>
      </c>
      <c r="F72" s="434">
        <v>96.586629001883239</v>
      </c>
      <c r="G72" s="434">
        <v>102.17391304347827</v>
      </c>
      <c r="H72" s="434">
        <v>102.26757369614512</v>
      </c>
    </row>
    <row r="73" spans="2:14" ht="17.25" thickBot="1" x14ac:dyDescent="0.35">
      <c r="B73" s="95" t="s">
        <v>892</v>
      </c>
      <c r="C73" s="37"/>
      <c r="D73" s="436"/>
      <c r="E73" s="436"/>
      <c r="F73" s="436"/>
      <c r="G73" s="436"/>
      <c r="H73" s="430"/>
      <c r="J73" s="8"/>
      <c r="K73" s="8"/>
      <c r="L73" s="8"/>
      <c r="M73" s="8"/>
      <c r="N73" s="8"/>
    </row>
    <row r="74" spans="2:14" ht="17.25" thickBot="1" x14ac:dyDescent="0.35">
      <c r="B74" s="671" t="s">
        <v>894</v>
      </c>
      <c r="C74" s="37" t="s">
        <v>75</v>
      </c>
      <c r="D74" s="433">
        <v>14493</v>
      </c>
      <c r="E74" s="433">
        <v>49382</v>
      </c>
      <c r="F74" s="433">
        <v>13945</v>
      </c>
      <c r="G74" s="436" t="s">
        <v>694</v>
      </c>
      <c r="H74" s="436" t="s">
        <v>694</v>
      </c>
    </row>
    <row r="75" spans="2:14" ht="17.25" thickBot="1" x14ac:dyDescent="0.35">
      <c r="B75" s="672"/>
      <c r="C75" s="168" t="s">
        <v>76</v>
      </c>
      <c r="D75" s="437">
        <v>104.13882302220306</v>
      </c>
      <c r="E75" s="437">
        <v>101.08077127768453</v>
      </c>
      <c r="F75" s="437">
        <v>103.90432903658447</v>
      </c>
      <c r="G75" s="439" t="s">
        <v>694</v>
      </c>
      <c r="H75" s="439" t="s">
        <v>694</v>
      </c>
    </row>
    <row r="76" spans="2:14" x14ac:dyDescent="0.3">
      <c r="B76" s="431" t="s">
        <v>1179</v>
      </c>
      <c r="D76" s="432"/>
      <c r="E76" s="432"/>
      <c r="F76" s="432"/>
      <c r="G76" s="432"/>
      <c r="H76" s="432"/>
    </row>
    <row r="77" spans="2:14" x14ac:dyDescent="0.3">
      <c r="B77" s="9" t="s">
        <v>78</v>
      </c>
    </row>
    <row r="78" spans="2:14" x14ac:dyDescent="0.3">
      <c r="B78" s="9" t="s">
        <v>79</v>
      </c>
    </row>
    <row r="79" spans="2:14" x14ac:dyDescent="0.3">
      <c r="B79" s="7"/>
    </row>
    <row r="80" spans="2:14" ht="17.25" thickBot="1" x14ac:dyDescent="0.35">
      <c r="B80" s="7" t="s">
        <v>80</v>
      </c>
    </row>
    <row r="81" spans="2:8" ht="69.75" customHeight="1" x14ac:dyDescent="0.3">
      <c r="B81" s="342"/>
      <c r="C81" s="104" t="s">
        <v>1185</v>
      </c>
      <c r="D81" s="104" t="s">
        <v>895</v>
      </c>
      <c r="E81" s="342" t="s">
        <v>1049</v>
      </c>
    </row>
    <row r="82" spans="2:8" ht="15.75" customHeight="1" thickBot="1" x14ac:dyDescent="0.35">
      <c r="B82" s="162" t="s">
        <v>81</v>
      </c>
      <c r="C82" s="424">
        <v>723714</v>
      </c>
      <c r="D82" s="425">
        <v>0.13316510608105819</v>
      </c>
      <c r="E82" s="426">
        <v>1.0689635817932599</v>
      </c>
    </row>
    <row r="83" spans="2:8" ht="15.75" customHeight="1" thickBot="1" x14ac:dyDescent="0.35">
      <c r="B83" s="162" t="s">
        <v>82</v>
      </c>
      <c r="C83" s="424">
        <v>565296</v>
      </c>
      <c r="D83" s="425">
        <v>0.10401581537347333</v>
      </c>
      <c r="E83" s="426">
        <v>0.99995047088041544</v>
      </c>
    </row>
    <row r="84" spans="2:8" ht="15.75" customHeight="1" thickBot="1" x14ac:dyDescent="0.35">
      <c r="B84" s="162" t="s">
        <v>83</v>
      </c>
      <c r="C84" s="424">
        <v>573699</v>
      </c>
      <c r="D84" s="425">
        <v>0.1055619874613411</v>
      </c>
      <c r="E84" s="426">
        <v>0.98477771655449076</v>
      </c>
    </row>
    <row r="85" spans="2:8" ht="15.75" customHeight="1" thickBot="1" x14ac:dyDescent="0.35">
      <c r="B85" s="162" t="s">
        <v>84</v>
      </c>
      <c r="C85" s="424">
        <v>673547</v>
      </c>
      <c r="D85" s="425">
        <v>0.12393425815388194</v>
      </c>
      <c r="E85" s="426">
        <v>1.003036449305146</v>
      </c>
    </row>
    <row r="86" spans="2:8" ht="15.75" customHeight="1" thickBot="1" x14ac:dyDescent="0.35">
      <c r="B86" s="162" t="s">
        <v>85</v>
      </c>
      <c r="C86" s="424">
        <v>689525</v>
      </c>
      <c r="D86" s="425">
        <v>0.12687424835023456</v>
      </c>
      <c r="E86" s="426">
        <v>0.99766905500509306</v>
      </c>
    </row>
    <row r="87" spans="2:8" ht="15.75" customHeight="1" thickBot="1" x14ac:dyDescent="0.35">
      <c r="B87" s="162" t="s">
        <v>86</v>
      </c>
      <c r="C87" s="424">
        <v>620986</v>
      </c>
      <c r="D87" s="425">
        <v>0.11426290850370728</v>
      </c>
      <c r="E87" s="426">
        <v>0.96561043193770191</v>
      </c>
    </row>
    <row r="88" spans="2:8" ht="15.75" customHeight="1" thickBot="1" x14ac:dyDescent="0.35">
      <c r="B88" s="162" t="s">
        <v>87</v>
      </c>
      <c r="C88" s="424">
        <v>807657</v>
      </c>
      <c r="D88" s="425">
        <v>0.14861081875175722</v>
      </c>
      <c r="E88" s="426">
        <v>0.97657757657540012</v>
      </c>
    </row>
    <row r="89" spans="2:8" ht="15.75" customHeight="1" thickBot="1" x14ac:dyDescent="0.35">
      <c r="B89" s="162" t="s">
        <v>88</v>
      </c>
      <c r="C89" s="424">
        <v>780288</v>
      </c>
      <c r="D89" s="425">
        <v>0.14357485732454636</v>
      </c>
      <c r="E89" s="426">
        <v>0.97281608593527924</v>
      </c>
      <c r="H89" s="10"/>
    </row>
    <row r="90" spans="2:8" ht="15.75" customHeight="1" thickBot="1" x14ac:dyDescent="0.35">
      <c r="B90" s="345" t="s">
        <v>89</v>
      </c>
      <c r="C90" s="427">
        <v>5434712</v>
      </c>
      <c r="D90" s="425">
        <v>1</v>
      </c>
      <c r="E90" s="428">
        <v>0.99540842389099493</v>
      </c>
      <c r="H90" s="10"/>
    </row>
    <row r="91" spans="2:8" x14ac:dyDescent="0.3">
      <c r="B91" s="9" t="s">
        <v>1186</v>
      </c>
    </row>
    <row r="92" spans="2:8" x14ac:dyDescent="0.3">
      <c r="B92" s="9"/>
    </row>
    <row r="93" spans="2:8" x14ac:dyDescent="0.3">
      <c r="B93" s="349" t="s">
        <v>1187</v>
      </c>
    </row>
    <row r="95" spans="2:8" x14ac:dyDescent="0.3">
      <c r="B95" s="9"/>
    </row>
    <row r="96" spans="2:8" x14ac:dyDescent="0.3">
      <c r="B96" s="9"/>
    </row>
    <row r="109" spans="2:2" x14ac:dyDescent="0.3">
      <c r="B109" s="83" t="s">
        <v>789</v>
      </c>
    </row>
    <row r="110" spans="2:2" x14ac:dyDescent="0.3">
      <c r="B110" s="9" t="s">
        <v>8</v>
      </c>
    </row>
  </sheetData>
  <mergeCells count="9">
    <mergeCell ref="B37:J37"/>
    <mergeCell ref="B74:B75"/>
    <mergeCell ref="B66:B67"/>
    <mergeCell ref="B44:G44"/>
    <mergeCell ref="G64:H64"/>
    <mergeCell ref="B69:B70"/>
    <mergeCell ref="B71:B72"/>
    <mergeCell ref="B64:C65"/>
    <mergeCell ref="D64:E6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B2:W146"/>
  <sheetViews>
    <sheetView zoomScale="90" zoomScaleNormal="90" zoomScaleSheetLayoutView="95" workbookViewId="0">
      <selection sqref="A1:A1048576"/>
    </sheetView>
  </sheetViews>
  <sheetFormatPr defaultRowHeight="12.75" x14ac:dyDescent="0.2"/>
  <cols>
    <col min="1" max="1" width="9.140625" style="43"/>
    <col min="2" max="2" width="17" style="43" customWidth="1"/>
    <col min="3" max="3" width="19" style="43" customWidth="1"/>
    <col min="4" max="4" width="13.140625" style="43" customWidth="1"/>
    <col min="5" max="5" width="14.5703125" style="43" customWidth="1"/>
    <col min="6" max="6" width="12.28515625" style="43" customWidth="1"/>
    <col min="7" max="7" width="13.42578125" style="43" customWidth="1"/>
    <col min="8" max="8" width="9" style="43" customWidth="1"/>
    <col min="9" max="9" width="21.28515625" style="43" customWidth="1"/>
    <col min="10" max="14" width="12.7109375" style="43" customWidth="1"/>
    <col min="15" max="15" width="6.28515625" style="43" customWidth="1"/>
    <col min="16" max="16" width="10.85546875" style="43" bestFit="1" customWidth="1"/>
    <col min="17" max="16384" width="9.140625" style="43"/>
  </cols>
  <sheetData>
    <row r="2" spans="2:16" x14ac:dyDescent="0.2">
      <c r="B2" s="44" t="s">
        <v>1033</v>
      </c>
    </row>
    <row r="7" spans="2:16" x14ac:dyDescent="0.2">
      <c r="J7" s="45"/>
    </row>
    <row r="8" spans="2:16" x14ac:dyDescent="0.2">
      <c r="I8" s="46" t="s">
        <v>559</v>
      </c>
      <c r="J8" s="213">
        <v>2021</v>
      </c>
    </row>
    <row r="9" spans="2:16" ht="25.5" x14ac:dyDescent="0.2">
      <c r="I9" s="515" t="s">
        <v>202</v>
      </c>
      <c r="J9" s="368">
        <v>2748.2</v>
      </c>
      <c r="K9" s="48"/>
      <c r="L9" s="43" t="s">
        <v>692</v>
      </c>
    </row>
    <row r="10" spans="2:16" x14ac:dyDescent="0.2">
      <c r="I10" s="510" t="s">
        <v>203</v>
      </c>
      <c r="J10" s="214">
        <v>2560.6</v>
      </c>
      <c r="K10" s="48"/>
      <c r="L10" s="47" t="s">
        <v>204</v>
      </c>
      <c r="M10" s="516">
        <f>J10</f>
        <v>2560.6</v>
      </c>
      <c r="N10" s="214">
        <f>M10+M11</f>
        <v>2748.2</v>
      </c>
      <c r="O10" s="517">
        <f>J10/($J$9+$J$12)</f>
        <v>0.56474272733287745</v>
      </c>
      <c r="P10" s="517">
        <f>J9/($J$9+$J$12)</f>
        <v>0.60611808297126213</v>
      </c>
    </row>
    <row r="11" spans="2:16" x14ac:dyDescent="0.2">
      <c r="I11" s="510" t="s">
        <v>205</v>
      </c>
      <c r="J11" s="214">
        <v>187.6</v>
      </c>
      <c r="K11" s="45"/>
      <c r="L11" s="47" t="s">
        <v>206</v>
      </c>
      <c r="M11" s="214">
        <f>J11</f>
        <v>187.6</v>
      </c>
      <c r="N11" s="214"/>
      <c r="O11" s="517">
        <f>J11/($J$9+$J$12)</f>
        <v>4.1375355638384681E-2</v>
      </c>
      <c r="P11" s="518"/>
    </row>
    <row r="12" spans="2:16" ht="25.5" x14ac:dyDescent="0.2">
      <c r="I12" s="515" t="s">
        <v>1028</v>
      </c>
      <c r="J12" s="214">
        <v>1785.9</v>
      </c>
      <c r="K12" s="48"/>
      <c r="L12" s="47" t="s">
        <v>207</v>
      </c>
      <c r="M12" s="214">
        <f>J13</f>
        <v>390.5</v>
      </c>
      <c r="N12" s="214">
        <f>M12+M13+M14</f>
        <v>1785.9</v>
      </c>
      <c r="O12" s="517">
        <f>J13/($J$9+$J$12)</f>
        <v>8.6125140601221839E-2</v>
      </c>
      <c r="P12" s="517">
        <f>J12/($J$9+$J$12)</f>
        <v>0.39388191702873776</v>
      </c>
    </row>
    <row r="13" spans="2:16" x14ac:dyDescent="0.2">
      <c r="I13" s="510" t="s">
        <v>208</v>
      </c>
      <c r="J13" s="214">
        <v>390.5</v>
      </c>
      <c r="K13" s="45"/>
      <c r="L13" s="47" t="s">
        <v>209</v>
      </c>
      <c r="M13" s="214">
        <f>J14</f>
        <v>1141.8</v>
      </c>
      <c r="N13" s="519"/>
      <c r="O13" s="517">
        <f>J14/($J$9+$J$12)</f>
        <v>0.2518250589973754</v>
      </c>
      <c r="P13" s="518"/>
    </row>
    <row r="14" spans="2:16" ht="25.5" x14ac:dyDescent="0.2">
      <c r="I14" s="510" t="s">
        <v>210</v>
      </c>
      <c r="J14" s="214">
        <v>1141.8</v>
      </c>
      <c r="K14" s="48"/>
      <c r="L14" s="47" t="s">
        <v>211</v>
      </c>
      <c r="M14" s="214">
        <f>J12-J13-J14</f>
        <v>253.60000000000014</v>
      </c>
      <c r="N14" s="519"/>
      <c r="O14" s="517">
        <f>M14/($J$9+$J$12)</f>
        <v>5.5931717430140519E-2</v>
      </c>
      <c r="P14" s="518"/>
    </row>
    <row r="15" spans="2:16" x14ac:dyDescent="0.2">
      <c r="I15" s="510" t="s">
        <v>1029</v>
      </c>
      <c r="J15" s="214">
        <v>150.1</v>
      </c>
      <c r="K15" s="45"/>
    </row>
    <row r="16" spans="2:16" x14ac:dyDescent="0.2">
      <c r="I16" s="511" t="s">
        <v>1030</v>
      </c>
      <c r="J16" s="513">
        <v>18.3</v>
      </c>
      <c r="K16" s="53"/>
      <c r="L16" s="53"/>
      <c r="M16" s="53"/>
      <c r="N16" s="53"/>
      <c r="O16" s="53"/>
      <c r="P16" s="53"/>
    </row>
    <row r="17" spans="2:23" x14ac:dyDescent="0.2">
      <c r="I17" s="511" t="s">
        <v>1031</v>
      </c>
      <c r="J17" s="513">
        <v>56.3</v>
      </c>
      <c r="K17" s="53"/>
      <c r="L17" s="53"/>
      <c r="M17" s="53"/>
      <c r="N17" s="53"/>
      <c r="O17" s="53"/>
      <c r="P17" s="53"/>
    </row>
    <row r="18" spans="2:23" x14ac:dyDescent="0.2">
      <c r="I18" s="512" t="s">
        <v>1032</v>
      </c>
      <c r="J18" s="514">
        <v>29</v>
      </c>
      <c r="K18" s="53"/>
      <c r="L18" s="53"/>
      <c r="M18" s="53"/>
      <c r="N18" s="53"/>
      <c r="O18" s="53"/>
      <c r="P18" s="53"/>
    </row>
    <row r="19" spans="2:23" x14ac:dyDescent="0.2">
      <c r="I19" s="288"/>
      <c r="J19" s="289"/>
      <c r="K19" s="287"/>
      <c r="L19" s="53"/>
      <c r="M19" s="53"/>
      <c r="N19" s="53"/>
      <c r="O19" s="53"/>
      <c r="P19" s="53"/>
    </row>
    <row r="20" spans="2:23" x14ac:dyDescent="0.2">
      <c r="I20" s="288"/>
      <c r="J20" s="289"/>
      <c r="K20" s="287"/>
      <c r="L20" s="288"/>
      <c r="M20" s="290"/>
      <c r="N20" s="291"/>
      <c r="O20" s="292"/>
      <c r="P20" s="292"/>
    </row>
    <row r="21" spans="2:23" x14ac:dyDescent="0.2">
      <c r="I21" s="288"/>
      <c r="J21" s="289"/>
      <c r="K21" s="288"/>
      <c r="L21" s="288"/>
      <c r="M21" s="291"/>
      <c r="N21" s="291"/>
      <c r="O21" s="292"/>
      <c r="P21" s="293"/>
    </row>
    <row r="22" spans="2:23" x14ac:dyDescent="0.2">
      <c r="B22" s="49" t="s">
        <v>8</v>
      </c>
      <c r="I22" s="288"/>
      <c r="J22" s="289"/>
      <c r="K22" s="287"/>
      <c r="L22" s="288"/>
      <c r="M22" s="291"/>
      <c r="N22" s="291"/>
      <c r="O22" s="292"/>
      <c r="P22" s="292"/>
    </row>
    <row r="23" spans="2:23" x14ac:dyDescent="0.2">
      <c r="I23" s="288"/>
      <c r="J23" s="289"/>
      <c r="K23" s="288"/>
      <c r="L23" s="288"/>
      <c r="M23" s="291"/>
      <c r="N23" s="294"/>
      <c r="O23" s="292"/>
      <c r="P23" s="293"/>
    </row>
    <row r="24" spans="2:23" x14ac:dyDescent="0.2">
      <c r="B24" s="50" t="s">
        <v>1034</v>
      </c>
      <c r="C24" s="51"/>
      <c r="D24" s="51"/>
      <c r="E24" s="51"/>
      <c r="F24" s="51"/>
      <c r="G24" s="55"/>
      <c r="H24" s="55"/>
      <c r="I24" s="288"/>
      <c r="J24" s="618"/>
      <c r="K24" s="287"/>
      <c r="L24" s="288"/>
      <c r="M24" s="291"/>
      <c r="N24" s="294"/>
      <c r="O24" s="292"/>
      <c r="P24" s="293"/>
      <c r="Q24" s="210"/>
      <c r="R24" s="210"/>
      <c r="S24" s="210"/>
      <c r="T24" s="210"/>
      <c r="U24" s="210"/>
      <c r="V24" s="210"/>
      <c r="W24" s="210"/>
    </row>
    <row r="25" spans="2:23" s="52" customFormat="1" ht="17.25" customHeight="1" x14ac:dyDescent="0.2">
      <c r="B25" s="697" t="s">
        <v>13</v>
      </c>
      <c r="C25" s="697" t="s">
        <v>14</v>
      </c>
      <c r="D25" s="697"/>
      <c r="G25" s="700"/>
      <c r="H25" s="700"/>
      <c r="I25" s="700"/>
      <c r="J25" s="295"/>
      <c r="K25" s="295"/>
      <c r="O25" s="53"/>
      <c r="P25" s="53"/>
      <c r="Q25" s="211"/>
      <c r="R25" s="211"/>
      <c r="S25" s="211"/>
      <c r="T25" s="211"/>
      <c r="U25" s="211"/>
      <c r="V25" s="211"/>
      <c r="W25" s="211"/>
    </row>
    <row r="26" spans="2:23" s="52" customFormat="1" x14ac:dyDescent="0.2">
      <c r="B26" s="697"/>
      <c r="C26" s="474" t="s">
        <v>212</v>
      </c>
      <c r="D26" s="474" t="s">
        <v>213</v>
      </c>
      <c r="G26" s="700"/>
      <c r="H26" s="616"/>
      <c r="I26" s="616"/>
      <c r="J26" s="295"/>
      <c r="K26" s="295"/>
      <c r="O26" s="295"/>
      <c r="P26" s="295"/>
      <c r="Q26" s="211"/>
      <c r="R26" s="211"/>
      <c r="S26" s="211"/>
      <c r="T26" s="211"/>
      <c r="U26" s="211"/>
      <c r="V26" s="211"/>
      <c r="W26" s="211"/>
    </row>
    <row r="27" spans="2:23" s="52" customFormat="1" x14ac:dyDescent="0.2">
      <c r="B27" s="369" t="s">
        <v>14</v>
      </c>
      <c r="C27" s="520">
        <v>2748.2</v>
      </c>
      <c r="D27" s="521">
        <v>100</v>
      </c>
      <c r="G27" s="619"/>
      <c r="H27" s="620"/>
      <c r="I27" s="620"/>
      <c r="J27" s="295"/>
      <c r="K27" s="295"/>
      <c r="O27" s="212"/>
      <c r="P27" s="212"/>
      <c r="Q27" s="212"/>
      <c r="R27" s="212"/>
      <c r="S27" s="212"/>
      <c r="T27" s="212"/>
      <c r="U27" s="211"/>
      <c r="V27" s="211"/>
      <c r="W27" s="211"/>
    </row>
    <row r="28" spans="2:23" s="52" customFormat="1" x14ac:dyDescent="0.2">
      <c r="B28" s="698" t="s">
        <v>215</v>
      </c>
      <c r="C28" s="698"/>
      <c r="D28" s="698"/>
      <c r="G28" s="699"/>
      <c r="H28" s="699"/>
      <c r="I28" s="699"/>
      <c r="J28" s="295"/>
      <c r="K28" s="295"/>
      <c r="O28" s="212"/>
      <c r="P28" s="212"/>
      <c r="Q28" s="212"/>
      <c r="R28" s="212"/>
      <c r="S28" s="212"/>
      <c r="T28" s="212"/>
      <c r="U28" s="211"/>
      <c r="V28" s="211"/>
      <c r="W28" s="211"/>
    </row>
    <row r="29" spans="2:23" s="52" customFormat="1" x14ac:dyDescent="0.2">
      <c r="B29" s="370" t="s">
        <v>836</v>
      </c>
      <c r="C29" s="522">
        <v>142.80000000000001</v>
      </c>
      <c r="D29" s="523">
        <v>5.1924896295757232</v>
      </c>
      <c r="G29" s="621"/>
      <c r="H29" s="622"/>
      <c r="I29" s="622"/>
      <c r="J29" s="295"/>
      <c r="K29" s="295"/>
      <c r="O29" s="212"/>
      <c r="P29" s="212"/>
      <c r="Q29" s="212"/>
      <c r="R29" s="212"/>
      <c r="S29" s="212"/>
      <c r="T29" s="212"/>
      <c r="U29" s="211"/>
      <c r="V29" s="211"/>
      <c r="W29" s="211"/>
    </row>
    <row r="30" spans="2:23" s="52" customFormat="1" x14ac:dyDescent="0.2">
      <c r="B30" s="370" t="s">
        <v>837</v>
      </c>
      <c r="C30" s="522">
        <v>640.79999999999995</v>
      </c>
      <c r="D30" s="523">
        <v>23.317080270722652</v>
      </c>
      <c r="G30" s="621"/>
      <c r="H30" s="622"/>
      <c r="I30" s="622"/>
      <c r="J30" s="295"/>
      <c r="K30" s="295"/>
      <c r="O30" s="212"/>
      <c r="P30" s="212"/>
      <c r="Q30" s="212"/>
      <c r="R30" s="212"/>
      <c r="S30" s="212"/>
      <c r="T30" s="212"/>
      <c r="U30" s="211"/>
      <c r="V30" s="211"/>
      <c r="W30" s="211"/>
    </row>
    <row r="31" spans="2:23" s="52" customFormat="1" x14ac:dyDescent="0.2">
      <c r="B31" s="370" t="s">
        <v>838</v>
      </c>
      <c r="C31" s="522">
        <v>801.3</v>
      </c>
      <c r="D31" s="523">
        <v>29.157266574485121</v>
      </c>
      <c r="G31" s="621"/>
      <c r="H31" s="622"/>
      <c r="I31" s="622"/>
      <c r="J31" s="295"/>
      <c r="K31" s="295"/>
      <c r="O31" s="212"/>
      <c r="P31" s="212"/>
      <c r="Q31" s="212"/>
      <c r="R31" s="212"/>
      <c r="S31" s="212"/>
      <c r="T31" s="212"/>
      <c r="U31" s="211"/>
      <c r="V31" s="211"/>
      <c r="W31" s="211"/>
    </row>
    <row r="32" spans="2:23" s="52" customFormat="1" x14ac:dyDescent="0.2">
      <c r="B32" s="370" t="s">
        <v>839</v>
      </c>
      <c r="C32" s="522">
        <v>673.2</v>
      </c>
      <c r="D32" s="523">
        <v>24.496033767556948</v>
      </c>
      <c r="G32" s="621"/>
      <c r="H32" s="622"/>
      <c r="I32" s="622"/>
      <c r="J32" s="295"/>
      <c r="K32" s="295"/>
      <c r="O32" s="212"/>
      <c r="P32" s="212"/>
      <c r="Q32" s="212"/>
      <c r="R32" s="212"/>
      <c r="S32" s="212"/>
      <c r="T32" s="212"/>
      <c r="U32" s="211"/>
      <c r="V32" s="211"/>
      <c r="W32" s="211"/>
    </row>
    <row r="33" spans="2:23" s="52" customFormat="1" x14ac:dyDescent="0.2">
      <c r="B33" s="370" t="s">
        <v>1035</v>
      </c>
      <c r="C33" s="522">
        <v>490.2</v>
      </c>
      <c r="D33" s="523">
        <v>17.837129757659557</v>
      </c>
      <c r="G33" s="621"/>
      <c r="H33" s="622"/>
      <c r="I33" s="622"/>
      <c r="J33" s="295"/>
      <c r="K33" s="295"/>
      <c r="O33" s="212"/>
      <c r="P33" s="212"/>
      <c r="Q33" s="212"/>
      <c r="R33" s="212"/>
      <c r="S33" s="212"/>
      <c r="T33" s="212"/>
      <c r="U33" s="211"/>
      <c r="V33" s="211"/>
      <c r="W33" s="211"/>
    </row>
    <row r="34" spans="2:23" x14ac:dyDescent="0.2">
      <c r="B34" s="49" t="s">
        <v>27</v>
      </c>
      <c r="C34" s="51"/>
      <c r="D34" s="51"/>
      <c r="E34" s="51"/>
      <c r="F34" s="51"/>
      <c r="G34" s="55"/>
      <c r="H34" s="55"/>
      <c r="I34" s="55"/>
      <c r="J34" s="55"/>
      <c r="K34" s="55"/>
      <c r="M34" s="210"/>
      <c r="N34" s="210"/>
      <c r="O34" s="210"/>
      <c r="P34" s="210"/>
      <c r="Q34" s="210"/>
      <c r="R34" s="210"/>
      <c r="S34" s="210"/>
      <c r="T34" s="210"/>
      <c r="U34" s="210"/>
      <c r="V34" s="210"/>
      <c r="W34" s="210"/>
    </row>
    <row r="35" spans="2:23" x14ac:dyDescent="0.2">
      <c r="B35" s="49"/>
      <c r="C35" s="51"/>
      <c r="D35" s="51"/>
      <c r="E35" s="51"/>
      <c r="F35" s="51"/>
    </row>
    <row r="36" spans="2:23" x14ac:dyDescent="0.2">
      <c r="R36" s="210"/>
    </row>
    <row r="37" spans="2:23" x14ac:dyDescent="0.2">
      <c r="I37" s="55"/>
      <c r="J37" s="55"/>
      <c r="K37" s="55"/>
      <c r="L37" s="55"/>
      <c r="M37" s="55"/>
      <c r="N37" s="55"/>
      <c r="O37" s="55"/>
      <c r="R37" s="210"/>
      <c r="S37" s="49"/>
    </row>
    <row r="38" spans="2:23" ht="13.5" thickBot="1" x14ac:dyDescent="0.25">
      <c r="B38" s="44" t="s">
        <v>1147</v>
      </c>
      <c r="I38" s="55"/>
      <c r="J38" s="55"/>
      <c r="K38" s="55"/>
      <c r="L38" s="55"/>
      <c r="M38" s="55"/>
      <c r="N38" s="55"/>
      <c r="O38" s="55"/>
    </row>
    <row r="39" spans="2:23" ht="17.25" thickBot="1" x14ac:dyDescent="0.25">
      <c r="B39" s="689" t="s">
        <v>216</v>
      </c>
      <c r="C39" s="689" t="s">
        <v>36</v>
      </c>
      <c r="D39" s="691" t="s">
        <v>1145</v>
      </c>
      <c r="E39" s="692"/>
      <c r="I39" s="611"/>
      <c r="J39" s="696"/>
      <c r="K39" s="696"/>
      <c r="L39" s="696"/>
      <c r="M39" s="696"/>
      <c r="N39" s="55"/>
      <c r="O39" s="55"/>
    </row>
    <row r="40" spans="2:23" ht="17.25" thickBot="1" x14ac:dyDescent="0.25">
      <c r="B40" s="690"/>
      <c r="C40" s="690"/>
      <c r="D40" s="32" t="s">
        <v>214</v>
      </c>
      <c r="E40" s="32" t="s">
        <v>1146</v>
      </c>
      <c r="I40" s="612"/>
      <c r="J40" s="612"/>
      <c r="K40" s="612"/>
      <c r="L40" s="612"/>
      <c r="M40" s="612"/>
      <c r="N40" s="613"/>
      <c r="O40" s="613"/>
    </row>
    <row r="41" spans="2:23" ht="17.25" thickBot="1" x14ac:dyDescent="0.25">
      <c r="B41" s="693" t="s">
        <v>221</v>
      </c>
      <c r="C41" s="596" t="s">
        <v>14</v>
      </c>
      <c r="D41" s="107">
        <v>359.2</v>
      </c>
      <c r="E41" s="107">
        <v>100</v>
      </c>
      <c r="H41" s="611"/>
      <c r="I41" s="611"/>
      <c r="J41" s="696"/>
      <c r="K41" s="696"/>
      <c r="L41" s="696"/>
      <c r="M41" s="696"/>
      <c r="N41" s="613"/>
      <c r="O41" s="613"/>
    </row>
    <row r="42" spans="2:23" ht="17.25" thickBot="1" x14ac:dyDescent="0.25">
      <c r="B42" s="694"/>
      <c r="C42" s="597" t="s">
        <v>716</v>
      </c>
      <c r="D42" s="109">
        <v>5.7</v>
      </c>
      <c r="E42" s="109">
        <v>1.6</v>
      </c>
      <c r="H42" s="688"/>
      <c r="I42" s="609"/>
      <c r="J42" s="614"/>
      <c r="K42" s="614"/>
      <c r="L42" s="614"/>
      <c r="M42" s="614"/>
      <c r="N42" s="613"/>
      <c r="O42" s="613"/>
    </row>
    <row r="43" spans="2:23" ht="17.25" thickBot="1" x14ac:dyDescent="0.25">
      <c r="B43" s="694"/>
      <c r="C43" s="597" t="s">
        <v>717</v>
      </c>
      <c r="D43" s="109">
        <v>40.799999999999997</v>
      </c>
      <c r="E43" s="109">
        <v>11.4</v>
      </c>
      <c r="H43" s="688"/>
      <c r="I43" s="610"/>
      <c r="J43" s="615"/>
      <c r="K43" s="615"/>
      <c r="L43" s="615"/>
      <c r="M43" s="615"/>
      <c r="N43" s="613"/>
      <c r="O43" s="613"/>
    </row>
    <row r="44" spans="2:23" ht="17.25" thickBot="1" x14ac:dyDescent="0.25">
      <c r="B44" s="694"/>
      <c r="C44" s="597" t="s">
        <v>718</v>
      </c>
      <c r="D44" s="109">
        <v>138.6</v>
      </c>
      <c r="E44" s="109">
        <v>38.6</v>
      </c>
      <c r="H44" s="688"/>
      <c r="I44" s="610"/>
      <c r="J44" s="615"/>
      <c r="K44" s="615"/>
      <c r="L44" s="615"/>
      <c r="M44" s="615"/>
      <c r="N44" s="613"/>
      <c r="O44" s="613"/>
    </row>
    <row r="45" spans="2:23" ht="17.25" thickBot="1" x14ac:dyDescent="0.25">
      <c r="B45" s="695"/>
      <c r="C45" s="597" t="s">
        <v>253</v>
      </c>
      <c r="D45" s="109">
        <v>174</v>
      </c>
      <c r="E45" s="109">
        <v>48.4</v>
      </c>
      <c r="H45" s="688"/>
      <c r="I45" s="610"/>
      <c r="J45" s="615"/>
      <c r="K45" s="615"/>
      <c r="L45" s="615"/>
      <c r="M45" s="615"/>
      <c r="N45" s="55"/>
      <c r="O45" s="55"/>
    </row>
    <row r="46" spans="2:23" ht="17.25" thickBot="1" x14ac:dyDescent="0.25">
      <c r="B46" s="693" t="s">
        <v>222</v>
      </c>
      <c r="C46" s="596" t="s">
        <v>14</v>
      </c>
      <c r="D46" s="107">
        <v>297.89999999999998</v>
      </c>
      <c r="E46" s="107">
        <v>100</v>
      </c>
      <c r="H46" s="688"/>
      <c r="I46" s="610"/>
      <c r="J46" s="615"/>
      <c r="K46" s="615"/>
      <c r="L46" s="615"/>
      <c r="M46" s="615"/>
      <c r="N46" s="613"/>
      <c r="O46" s="613"/>
    </row>
    <row r="47" spans="2:23" ht="17.25" thickBot="1" x14ac:dyDescent="0.25">
      <c r="B47" s="694"/>
      <c r="C47" s="597" t="s">
        <v>716</v>
      </c>
      <c r="D47" s="109">
        <v>12</v>
      </c>
      <c r="E47" s="109">
        <v>4</v>
      </c>
      <c r="H47" s="688"/>
      <c r="I47" s="609"/>
      <c r="J47" s="614"/>
      <c r="K47" s="614"/>
      <c r="L47" s="614"/>
      <c r="M47" s="614"/>
      <c r="N47" s="613"/>
      <c r="O47" s="613"/>
    </row>
    <row r="48" spans="2:23" ht="17.25" thickBot="1" x14ac:dyDescent="0.25">
      <c r="B48" s="694"/>
      <c r="C48" s="597" t="s">
        <v>717</v>
      </c>
      <c r="D48" s="109">
        <v>82</v>
      </c>
      <c r="E48" s="109">
        <v>27.5</v>
      </c>
      <c r="H48" s="688"/>
      <c r="I48" s="610"/>
      <c r="J48" s="615"/>
      <c r="K48" s="615"/>
      <c r="L48" s="615"/>
      <c r="M48" s="615"/>
      <c r="N48" s="613"/>
      <c r="O48" s="613"/>
    </row>
    <row r="49" spans="2:15" ht="17.25" thickBot="1" x14ac:dyDescent="0.25">
      <c r="B49" s="694"/>
      <c r="C49" s="597" t="s">
        <v>718</v>
      </c>
      <c r="D49" s="109">
        <v>129.6</v>
      </c>
      <c r="E49" s="109">
        <v>43.5</v>
      </c>
      <c r="H49" s="688"/>
      <c r="I49" s="610"/>
      <c r="J49" s="615"/>
      <c r="K49" s="615"/>
      <c r="L49" s="615"/>
      <c r="M49" s="615"/>
      <c r="N49" s="613"/>
      <c r="O49" s="613"/>
    </row>
    <row r="50" spans="2:15" ht="17.25" thickBot="1" x14ac:dyDescent="0.25">
      <c r="B50" s="695"/>
      <c r="C50" s="597" t="s">
        <v>253</v>
      </c>
      <c r="D50" s="109">
        <v>74.400000000000006</v>
      </c>
      <c r="E50" s="109">
        <v>25</v>
      </c>
      <c r="H50" s="688"/>
      <c r="I50" s="610"/>
      <c r="J50" s="615"/>
      <c r="K50" s="615"/>
      <c r="L50" s="615"/>
      <c r="M50" s="615"/>
      <c r="N50" s="613"/>
      <c r="O50" s="613"/>
    </row>
    <row r="51" spans="2:15" ht="17.25" thickBot="1" x14ac:dyDescent="0.25">
      <c r="B51" s="693" t="s">
        <v>223</v>
      </c>
      <c r="C51" s="596" t="s">
        <v>14</v>
      </c>
      <c r="D51" s="107">
        <v>296.8</v>
      </c>
      <c r="E51" s="107">
        <v>100</v>
      </c>
      <c r="H51" s="688"/>
      <c r="I51" s="610"/>
      <c r="J51" s="615"/>
      <c r="K51" s="615"/>
      <c r="L51" s="615"/>
      <c r="M51" s="615"/>
      <c r="N51" s="613"/>
      <c r="O51" s="613"/>
    </row>
    <row r="52" spans="2:15" ht="17.25" thickBot="1" x14ac:dyDescent="0.25">
      <c r="B52" s="694"/>
      <c r="C52" s="597" t="s">
        <v>716</v>
      </c>
      <c r="D52" s="109">
        <v>6</v>
      </c>
      <c r="E52" s="109">
        <v>2</v>
      </c>
      <c r="H52" s="688"/>
      <c r="I52" s="609"/>
      <c r="J52" s="614"/>
      <c r="K52" s="614"/>
      <c r="L52" s="614"/>
      <c r="M52" s="614"/>
      <c r="N52" s="613"/>
      <c r="O52" s="613"/>
    </row>
    <row r="53" spans="2:15" ht="17.25" thickBot="1" x14ac:dyDescent="0.25">
      <c r="B53" s="694"/>
      <c r="C53" s="597" t="s">
        <v>717</v>
      </c>
      <c r="D53" s="109">
        <v>82.1</v>
      </c>
      <c r="E53" s="109">
        <v>27.7</v>
      </c>
      <c r="H53" s="688"/>
      <c r="I53" s="610"/>
      <c r="J53" s="615"/>
      <c r="K53" s="615"/>
      <c r="L53" s="615"/>
      <c r="M53" s="615"/>
      <c r="N53" s="55"/>
      <c r="O53" s="55"/>
    </row>
    <row r="54" spans="2:15" ht="17.25" thickBot="1" x14ac:dyDescent="0.25">
      <c r="B54" s="694"/>
      <c r="C54" s="597" t="s">
        <v>718</v>
      </c>
      <c r="D54" s="109">
        <v>143.5</v>
      </c>
      <c r="E54" s="109">
        <v>48.3</v>
      </c>
      <c r="H54" s="688"/>
      <c r="I54" s="610"/>
      <c r="J54" s="615"/>
      <c r="K54" s="615"/>
      <c r="L54" s="615"/>
      <c r="M54" s="615"/>
      <c r="N54" s="55"/>
      <c r="O54" s="55"/>
    </row>
    <row r="55" spans="2:15" ht="17.25" thickBot="1" x14ac:dyDescent="0.25">
      <c r="B55" s="695"/>
      <c r="C55" s="597" t="s">
        <v>253</v>
      </c>
      <c r="D55" s="109">
        <v>65.2</v>
      </c>
      <c r="E55" s="109">
        <v>22</v>
      </c>
      <c r="H55" s="688"/>
      <c r="I55" s="610"/>
      <c r="J55" s="615"/>
      <c r="K55" s="615"/>
      <c r="L55" s="615"/>
      <c r="M55" s="615"/>
      <c r="N55" s="55"/>
      <c r="O55" s="55"/>
    </row>
    <row r="56" spans="2:15" ht="17.25" thickBot="1" x14ac:dyDescent="0.25">
      <c r="B56" s="693" t="s">
        <v>224</v>
      </c>
      <c r="C56" s="596" t="s">
        <v>14</v>
      </c>
      <c r="D56" s="107">
        <v>344.5</v>
      </c>
      <c r="E56" s="107">
        <v>100</v>
      </c>
      <c r="H56" s="688"/>
      <c r="I56" s="610"/>
      <c r="J56" s="615"/>
      <c r="K56" s="615"/>
      <c r="L56" s="615"/>
      <c r="M56" s="615"/>
      <c r="N56" s="55"/>
      <c r="O56" s="55"/>
    </row>
    <row r="57" spans="2:15" ht="17.25" thickBot="1" x14ac:dyDescent="0.25">
      <c r="B57" s="694"/>
      <c r="C57" s="597" t="s">
        <v>716</v>
      </c>
      <c r="D57" s="109">
        <v>14.5</v>
      </c>
      <c r="E57" s="109">
        <v>4.2</v>
      </c>
      <c r="H57" s="688"/>
      <c r="I57" s="609"/>
      <c r="J57" s="614"/>
      <c r="K57" s="614"/>
      <c r="L57" s="614"/>
      <c r="M57" s="614"/>
      <c r="N57" s="55"/>
      <c r="O57" s="55"/>
    </row>
    <row r="58" spans="2:15" ht="17.25" thickBot="1" x14ac:dyDescent="0.25">
      <c r="B58" s="694"/>
      <c r="C58" s="597" t="s">
        <v>717</v>
      </c>
      <c r="D58" s="109">
        <v>73.400000000000006</v>
      </c>
      <c r="E58" s="109">
        <v>21.3</v>
      </c>
      <c r="H58" s="688"/>
      <c r="I58" s="610"/>
      <c r="J58" s="615"/>
      <c r="K58" s="615"/>
      <c r="L58" s="615"/>
      <c r="M58" s="615"/>
      <c r="N58" s="55"/>
      <c r="O58" s="55"/>
    </row>
    <row r="59" spans="2:15" ht="17.25" thickBot="1" x14ac:dyDescent="0.25">
      <c r="B59" s="694"/>
      <c r="C59" s="597" t="s">
        <v>718</v>
      </c>
      <c r="D59" s="109">
        <v>167.3</v>
      </c>
      <c r="E59" s="109">
        <v>48.6</v>
      </c>
      <c r="H59" s="688"/>
      <c r="I59" s="610"/>
      <c r="J59" s="615"/>
      <c r="K59" s="615"/>
      <c r="L59" s="615"/>
      <c r="M59" s="615"/>
      <c r="N59" s="55"/>
      <c r="O59" s="55"/>
    </row>
    <row r="60" spans="2:15" ht="17.25" thickBot="1" x14ac:dyDescent="0.25">
      <c r="B60" s="695"/>
      <c r="C60" s="597" t="s">
        <v>253</v>
      </c>
      <c r="D60" s="109">
        <v>89.2</v>
      </c>
      <c r="E60" s="109">
        <v>25.9</v>
      </c>
      <c r="H60" s="688"/>
      <c r="I60" s="610"/>
      <c r="J60" s="615"/>
      <c r="K60" s="615"/>
      <c r="L60" s="615"/>
      <c r="M60" s="615"/>
      <c r="N60" s="55"/>
      <c r="O60" s="55"/>
    </row>
    <row r="61" spans="2:15" ht="17.25" thickBot="1" x14ac:dyDescent="0.25">
      <c r="B61" s="693" t="s">
        <v>225</v>
      </c>
      <c r="C61" s="596" t="s">
        <v>14</v>
      </c>
      <c r="D61" s="107">
        <v>351.3</v>
      </c>
      <c r="E61" s="107">
        <v>100</v>
      </c>
      <c r="H61" s="688"/>
      <c r="I61" s="610"/>
      <c r="J61" s="615"/>
      <c r="K61" s="615"/>
      <c r="L61" s="615"/>
      <c r="M61" s="615"/>
      <c r="N61" s="55"/>
      <c r="O61" s="55"/>
    </row>
    <row r="62" spans="2:15" ht="17.25" thickBot="1" x14ac:dyDescent="0.25">
      <c r="B62" s="694"/>
      <c r="C62" s="597" t="s">
        <v>716</v>
      </c>
      <c r="D62" s="109">
        <v>8.3000000000000007</v>
      </c>
      <c r="E62" s="109">
        <v>2.4</v>
      </c>
      <c r="H62" s="688"/>
      <c r="I62" s="609"/>
      <c r="J62" s="614"/>
      <c r="K62" s="614"/>
      <c r="L62" s="614"/>
      <c r="M62" s="614"/>
      <c r="N62" s="55"/>
      <c r="O62" s="55"/>
    </row>
    <row r="63" spans="2:15" ht="17.25" thickBot="1" x14ac:dyDescent="0.25">
      <c r="B63" s="694"/>
      <c r="C63" s="597" t="s">
        <v>717</v>
      </c>
      <c r="D63" s="109">
        <v>94.7</v>
      </c>
      <c r="E63" s="109">
        <v>27</v>
      </c>
      <c r="H63" s="688"/>
      <c r="I63" s="610"/>
      <c r="J63" s="615"/>
      <c r="K63" s="615"/>
      <c r="L63" s="615"/>
      <c r="M63" s="615"/>
      <c r="N63" s="55"/>
      <c r="O63" s="55"/>
    </row>
    <row r="64" spans="2:15" ht="17.25" thickBot="1" x14ac:dyDescent="0.25">
      <c r="B64" s="694"/>
      <c r="C64" s="597" t="s">
        <v>718</v>
      </c>
      <c r="D64" s="109">
        <v>164.7</v>
      </c>
      <c r="E64" s="109">
        <v>46.9</v>
      </c>
      <c r="H64" s="688"/>
      <c r="I64" s="610"/>
      <c r="J64" s="615"/>
      <c r="K64" s="615"/>
      <c r="L64" s="615"/>
      <c r="M64" s="615"/>
      <c r="N64" s="55"/>
      <c r="O64" s="55"/>
    </row>
    <row r="65" spans="2:15" ht="17.25" thickBot="1" x14ac:dyDescent="0.25">
      <c r="B65" s="695"/>
      <c r="C65" s="597" t="s">
        <v>253</v>
      </c>
      <c r="D65" s="109">
        <v>83.5</v>
      </c>
      <c r="E65" s="109">
        <v>23.8</v>
      </c>
      <c r="H65" s="688"/>
      <c r="I65" s="610"/>
      <c r="J65" s="615"/>
      <c r="K65" s="615"/>
      <c r="L65" s="615"/>
      <c r="M65" s="615"/>
      <c r="N65" s="55"/>
      <c r="O65" s="55"/>
    </row>
    <row r="66" spans="2:15" ht="17.25" thickBot="1" x14ac:dyDescent="0.25">
      <c r="B66" s="693" t="s">
        <v>226</v>
      </c>
      <c r="C66" s="596" t="s">
        <v>14</v>
      </c>
      <c r="D66" s="107">
        <v>323.7</v>
      </c>
      <c r="E66" s="107">
        <v>100</v>
      </c>
      <c r="H66" s="688"/>
      <c r="I66" s="610"/>
      <c r="J66" s="615"/>
      <c r="K66" s="615"/>
      <c r="L66" s="615"/>
      <c r="M66" s="615"/>
      <c r="N66" s="55"/>
      <c r="O66" s="55"/>
    </row>
    <row r="67" spans="2:15" ht="17.25" thickBot="1" x14ac:dyDescent="0.25">
      <c r="B67" s="694"/>
      <c r="C67" s="597" t="s">
        <v>716</v>
      </c>
      <c r="D67" s="109">
        <v>19.899999999999999</v>
      </c>
      <c r="E67" s="109">
        <v>6.1</v>
      </c>
      <c r="H67" s="688"/>
      <c r="I67" s="609"/>
      <c r="J67" s="614"/>
      <c r="K67" s="614"/>
      <c r="L67" s="614"/>
      <c r="M67" s="614"/>
      <c r="N67" s="55"/>
      <c r="O67" s="55"/>
    </row>
    <row r="68" spans="2:15" ht="17.25" thickBot="1" x14ac:dyDescent="0.25">
      <c r="B68" s="694"/>
      <c r="C68" s="597" t="s">
        <v>717</v>
      </c>
      <c r="D68" s="109">
        <v>67.599999999999994</v>
      </c>
      <c r="E68" s="109">
        <v>20.9</v>
      </c>
      <c r="H68" s="688"/>
      <c r="I68" s="610"/>
      <c r="J68" s="615"/>
      <c r="K68" s="615"/>
      <c r="L68" s="615"/>
      <c r="M68" s="615"/>
      <c r="N68" s="55"/>
      <c r="O68" s="55"/>
    </row>
    <row r="69" spans="2:15" ht="17.25" thickBot="1" x14ac:dyDescent="0.25">
      <c r="B69" s="694"/>
      <c r="C69" s="597" t="s">
        <v>718</v>
      </c>
      <c r="D69" s="109">
        <v>148.5</v>
      </c>
      <c r="E69" s="109">
        <v>45.9</v>
      </c>
      <c r="H69" s="688"/>
      <c r="I69" s="610"/>
      <c r="J69" s="615"/>
      <c r="K69" s="615"/>
      <c r="L69" s="615"/>
      <c r="M69" s="615"/>
      <c r="N69" s="55"/>
      <c r="O69" s="55"/>
    </row>
    <row r="70" spans="2:15" ht="17.25" thickBot="1" x14ac:dyDescent="0.25">
      <c r="B70" s="695"/>
      <c r="C70" s="597" t="s">
        <v>253</v>
      </c>
      <c r="D70" s="109">
        <v>87.7</v>
      </c>
      <c r="E70" s="109">
        <v>27.1</v>
      </c>
      <c r="H70" s="688"/>
      <c r="I70" s="610"/>
      <c r="J70" s="615"/>
      <c r="K70" s="615"/>
      <c r="L70" s="615"/>
      <c r="M70" s="615"/>
      <c r="N70" s="55"/>
      <c r="O70" s="55"/>
    </row>
    <row r="71" spans="2:15" ht="17.25" thickBot="1" x14ac:dyDescent="0.25">
      <c r="B71" s="693" t="s">
        <v>227</v>
      </c>
      <c r="C71" s="596" t="s">
        <v>14</v>
      </c>
      <c r="D71" s="107">
        <v>398.9</v>
      </c>
      <c r="E71" s="107">
        <v>100</v>
      </c>
      <c r="H71" s="688"/>
      <c r="I71" s="610"/>
      <c r="J71" s="615"/>
      <c r="K71" s="615"/>
      <c r="L71" s="615"/>
      <c r="M71" s="615"/>
      <c r="N71" s="55"/>
      <c r="O71" s="55"/>
    </row>
    <row r="72" spans="2:15" ht="17.25" thickBot="1" x14ac:dyDescent="0.25">
      <c r="B72" s="694"/>
      <c r="C72" s="597" t="s">
        <v>716</v>
      </c>
      <c r="D72" s="109">
        <v>24.2</v>
      </c>
      <c r="E72" s="109">
        <v>6.1</v>
      </c>
      <c r="H72" s="688"/>
      <c r="I72" s="609"/>
      <c r="J72" s="614"/>
      <c r="K72" s="614"/>
      <c r="L72" s="614"/>
      <c r="M72" s="614"/>
      <c r="N72" s="55"/>
      <c r="O72" s="55"/>
    </row>
    <row r="73" spans="2:15" ht="17.25" thickBot="1" x14ac:dyDescent="0.25">
      <c r="B73" s="694"/>
      <c r="C73" s="597" t="s">
        <v>717</v>
      </c>
      <c r="D73" s="109">
        <v>85.9</v>
      </c>
      <c r="E73" s="109">
        <v>21.5</v>
      </c>
      <c r="H73" s="688"/>
      <c r="I73" s="610"/>
      <c r="J73" s="615"/>
      <c r="K73" s="615"/>
      <c r="L73" s="615"/>
      <c r="M73" s="615"/>
      <c r="N73" s="55"/>
      <c r="O73" s="55"/>
    </row>
    <row r="74" spans="2:15" ht="17.25" thickBot="1" x14ac:dyDescent="0.25">
      <c r="B74" s="694"/>
      <c r="C74" s="597" t="s">
        <v>718</v>
      </c>
      <c r="D74" s="109">
        <v>181</v>
      </c>
      <c r="E74" s="109">
        <v>45.4</v>
      </c>
      <c r="H74" s="688"/>
      <c r="I74" s="610"/>
      <c r="J74" s="615"/>
      <c r="K74" s="615"/>
      <c r="L74" s="615"/>
      <c r="M74" s="615"/>
      <c r="N74" s="55"/>
      <c r="O74" s="55"/>
    </row>
    <row r="75" spans="2:15" ht="17.25" thickBot="1" x14ac:dyDescent="0.25">
      <c r="B75" s="695"/>
      <c r="C75" s="597" t="s">
        <v>253</v>
      </c>
      <c r="D75" s="109">
        <v>107.7</v>
      </c>
      <c r="E75" s="109">
        <v>27</v>
      </c>
      <c r="H75" s="688"/>
      <c r="I75" s="610"/>
      <c r="J75" s="615"/>
      <c r="K75" s="615"/>
      <c r="L75" s="615"/>
      <c r="M75" s="615"/>
      <c r="N75" s="55"/>
      <c r="O75" s="55"/>
    </row>
    <row r="76" spans="2:15" ht="17.25" thickBot="1" x14ac:dyDescent="0.25">
      <c r="B76" s="693" t="s">
        <v>228</v>
      </c>
      <c r="C76" s="596" t="s">
        <v>14</v>
      </c>
      <c r="D76" s="107">
        <v>376</v>
      </c>
      <c r="E76" s="107">
        <v>100</v>
      </c>
      <c r="H76" s="688"/>
      <c r="I76" s="610"/>
      <c r="J76" s="615"/>
      <c r="K76" s="615"/>
      <c r="L76" s="615"/>
      <c r="M76" s="615"/>
      <c r="N76" s="55"/>
      <c r="O76" s="55"/>
    </row>
    <row r="77" spans="2:15" ht="17.25" thickBot="1" x14ac:dyDescent="0.25">
      <c r="B77" s="694"/>
      <c r="C77" s="597" t="s">
        <v>716</v>
      </c>
      <c r="D77" s="109">
        <v>20.8</v>
      </c>
      <c r="E77" s="109">
        <v>5.5</v>
      </c>
      <c r="H77" s="688"/>
      <c r="I77" s="609"/>
      <c r="J77" s="614"/>
      <c r="K77" s="614"/>
      <c r="L77" s="614"/>
      <c r="M77" s="614"/>
      <c r="N77" s="55"/>
      <c r="O77" s="55"/>
    </row>
    <row r="78" spans="2:15" ht="17.25" thickBot="1" x14ac:dyDescent="0.25">
      <c r="B78" s="694"/>
      <c r="C78" s="597" t="s">
        <v>717</v>
      </c>
      <c r="D78" s="109">
        <v>66.2</v>
      </c>
      <c r="E78" s="109">
        <v>17.600000000000001</v>
      </c>
      <c r="H78" s="688"/>
      <c r="I78" s="610"/>
      <c r="J78" s="615"/>
      <c r="K78" s="615"/>
      <c r="L78" s="615"/>
      <c r="M78" s="615"/>
      <c r="N78" s="55"/>
      <c r="O78" s="55"/>
    </row>
    <row r="79" spans="2:15" ht="17.25" thickBot="1" x14ac:dyDescent="0.25">
      <c r="B79" s="694"/>
      <c r="C79" s="597" t="s">
        <v>718</v>
      </c>
      <c r="D79" s="109">
        <v>166.9</v>
      </c>
      <c r="E79" s="109">
        <v>44.4</v>
      </c>
      <c r="H79" s="688"/>
      <c r="I79" s="610"/>
      <c r="J79" s="615"/>
      <c r="K79" s="615"/>
      <c r="L79" s="615"/>
      <c r="M79" s="615"/>
      <c r="N79" s="55"/>
      <c r="O79" s="55"/>
    </row>
    <row r="80" spans="2:15" ht="17.25" thickBot="1" x14ac:dyDescent="0.25">
      <c r="B80" s="695"/>
      <c r="C80" s="597" t="s">
        <v>253</v>
      </c>
      <c r="D80" s="109">
        <v>122.1</v>
      </c>
      <c r="E80" s="109">
        <v>32.5</v>
      </c>
      <c r="H80" s="688"/>
      <c r="I80" s="610"/>
      <c r="J80" s="615"/>
      <c r="K80" s="615"/>
      <c r="L80" s="615"/>
      <c r="M80" s="615"/>
      <c r="N80" s="55"/>
      <c r="O80" s="55"/>
    </row>
    <row r="81" spans="2:15" x14ac:dyDescent="0.2">
      <c r="H81" s="688"/>
      <c r="I81" s="610"/>
      <c r="J81" s="615"/>
      <c r="K81" s="615"/>
      <c r="L81" s="615"/>
      <c r="M81" s="615"/>
      <c r="N81" s="55"/>
      <c r="O81" s="55"/>
    </row>
    <row r="82" spans="2:15" x14ac:dyDescent="0.2">
      <c r="B82" s="54" t="s">
        <v>719</v>
      </c>
      <c r="C82" s="54"/>
      <c r="D82" s="54"/>
      <c r="E82" s="54"/>
      <c r="F82" s="54"/>
      <c r="H82" s="55"/>
      <c r="I82" s="55"/>
      <c r="J82" s="55"/>
      <c r="K82" s="55"/>
      <c r="L82" s="55"/>
      <c r="M82" s="55"/>
      <c r="N82" s="55"/>
      <c r="O82" s="55"/>
    </row>
    <row r="83" spans="2:15" x14ac:dyDescent="0.2">
      <c r="B83" s="54" t="s">
        <v>720</v>
      </c>
      <c r="C83" s="54"/>
      <c r="D83" s="54"/>
      <c r="E83" s="54"/>
      <c r="F83" s="54"/>
      <c r="H83" s="55"/>
      <c r="I83" s="55"/>
      <c r="J83" s="55"/>
      <c r="K83" s="55"/>
      <c r="L83" s="55"/>
      <c r="M83" s="55"/>
      <c r="N83" s="55"/>
      <c r="O83" s="55"/>
    </row>
    <row r="84" spans="2:15" x14ac:dyDescent="0.2">
      <c r="B84" s="54" t="s">
        <v>721</v>
      </c>
      <c r="C84" s="54"/>
      <c r="D84" s="54"/>
      <c r="E84" s="54"/>
      <c r="F84" s="54"/>
      <c r="H84" s="55"/>
      <c r="I84" s="55"/>
      <c r="J84" s="55"/>
      <c r="K84" s="55"/>
      <c r="L84" s="55"/>
      <c r="M84" s="55"/>
      <c r="N84" s="55"/>
      <c r="O84" s="55"/>
    </row>
    <row r="85" spans="2:15" x14ac:dyDescent="0.2">
      <c r="B85" s="54" t="s">
        <v>901</v>
      </c>
      <c r="C85" s="54"/>
      <c r="D85" s="54"/>
      <c r="E85" s="54"/>
      <c r="F85" s="54"/>
      <c r="H85" s="55"/>
      <c r="I85" s="55"/>
      <c r="J85" s="55"/>
      <c r="K85" s="55"/>
      <c r="L85" s="55"/>
      <c r="M85" s="55"/>
      <c r="N85" s="55"/>
      <c r="O85" s="55"/>
    </row>
    <row r="86" spans="2:15" x14ac:dyDescent="0.2">
      <c r="B86" s="54" t="s">
        <v>722</v>
      </c>
      <c r="C86" s="54"/>
      <c r="D86" s="54"/>
      <c r="E86" s="54"/>
      <c r="F86" s="54"/>
      <c r="H86" s="55"/>
      <c r="I86" s="55"/>
      <c r="J86" s="55"/>
      <c r="K86" s="55"/>
      <c r="L86" s="55"/>
      <c r="M86" s="55"/>
      <c r="N86" s="55"/>
      <c r="O86" s="55"/>
    </row>
    <row r="87" spans="2:15" x14ac:dyDescent="0.2">
      <c r="B87" s="54" t="s">
        <v>723</v>
      </c>
      <c r="C87" s="54"/>
      <c r="D87" s="54"/>
      <c r="E87" s="54"/>
      <c r="F87" s="54"/>
      <c r="H87" s="55"/>
      <c r="I87" s="55"/>
      <c r="J87" s="55"/>
      <c r="K87" s="55"/>
      <c r="L87" s="55"/>
      <c r="M87" s="55"/>
      <c r="N87" s="55"/>
      <c r="O87" s="55"/>
    </row>
    <row r="88" spans="2:15" x14ac:dyDescent="0.2">
      <c r="H88" s="55"/>
      <c r="I88" s="55"/>
    </row>
    <row r="89" spans="2:15" x14ac:dyDescent="0.2">
      <c r="B89" s="50" t="s">
        <v>1036</v>
      </c>
      <c r="C89" s="51"/>
      <c r="D89" s="51"/>
      <c r="E89" s="51"/>
      <c r="F89" s="51"/>
      <c r="G89" s="51"/>
      <c r="H89" s="55"/>
      <c r="I89" s="55"/>
    </row>
    <row r="90" spans="2:15" x14ac:dyDescent="0.2">
      <c r="B90" s="702" t="s">
        <v>216</v>
      </c>
      <c r="C90" s="702" t="s">
        <v>1037</v>
      </c>
      <c r="D90" s="702"/>
      <c r="E90" s="702"/>
      <c r="F90" s="701" t="s">
        <v>217</v>
      </c>
      <c r="H90" s="55"/>
      <c r="I90" s="55"/>
    </row>
    <row r="91" spans="2:15" ht="39.75" customHeight="1" x14ac:dyDescent="0.2">
      <c r="B91" s="702"/>
      <c r="C91" s="524" t="s">
        <v>74</v>
      </c>
      <c r="D91" s="524" t="s">
        <v>218</v>
      </c>
      <c r="E91" s="525" t="s">
        <v>219</v>
      </c>
      <c r="F91" s="701"/>
      <c r="H91" s="55"/>
      <c r="I91" s="55"/>
    </row>
    <row r="92" spans="2:15" x14ac:dyDescent="0.2">
      <c r="B92" s="526" t="s">
        <v>220</v>
      </c>
      <c r="C92" s="527">
        <v>2748.2</v>
      </c>
      <c r="D92" s="527">
        <v>2560.6</v>
      </c>
      <c r="E92" s="528">
        <v>187.6</v>
      </c>
      <c r="F92" s="528">
        <v>74.599999999999994</v>
      </c>
      <c r="H92" s="55"/>
      <c r="I92" s="55"/>
    </row>
    <row r="93" spans="2:15" x14ac:dyDescent="0.2">
      <c r="B93" s="529" t="s">
        <v>221</v>
      </c>
      <c r="C93" s="530">
        <v>359.2</v>
      </c>
      <c r="D93" s="530">
        <v>349.9</v>
      </c>
      <c r="E93" s="531">
        <v>9.3000000000000007</v>
      </c>
      <c r="F93" s="531">
        <v>83.4</v>
      </c>
      <c r="H93" s="55"/>
      <c r="I93" s="55"/>
    </row>
    <row r="94" spans="2:15" x14ac:dyDescent="0.2">
      <c r="B94" s="529" t="s">
        <v>222</v>
      </c>
      <c r="C94" s="530">
        <v>297.89999999999998</v>
      </c>
      <c r="D94" s="530">
        <v>280.10000000000002</v>
      </c>
      <c r="E94" s="531">
        <v>17.8</v>
      </c>
      <c r="F94" s="531">
        <v>77.5</v>
      </c>
      <c r="H94" s="55"/>
      <c r="I94" s="55"/>
    </row>
    <row r="95" spans="2:15" x14ac:dyDescent="0.2">
      <c r="B95" s="529" t="s">
        <v>223</v>
      </c>
      <c r="C95" s="530">
        <v>296.8</v>
      </c>
      <c r="D95" s="530">
        <v>286.10000000000002</v>
      </c>
      <c r="E95" s="531">
        <v>10.7</v>
      </c>
      <c r="F95" s="531">
        <v>77.5</v>
      </c>
      <c r="H95" s="55"/>
      <c r="I95" s="55"/>
    </row>
    <row r="96" spans="2:15" x14ac:dyDescent="0.2">
      <c r="B96" s="529" t="s">
        <v>224</v>
      </c>
      <c r="C96" s="530">
        <v>344.5</v>
      </c>
      <c r="D96" s="530">
        <v>329.1</v>
      </c>
      <c r="E96" s="531">
        <v>15.4</v>
      </c>
      <c r="F96" s="531">
        <v>77.099999999999994</v>
      </c>
      <c r="H96" s="55"/>
      <c r="I96" s="55"/>
    </row>
    <row r="97" spans="2:9" x14ac:dyDescent="0.2">
      <c r="B97" s="529" t="s">
        <v>225</v>
      </c>
      <c r="C97" s="530">
        <v>351.3</v>
      </c>
      <c r="D97" s="530">
        <v>334</v>
      </c>
      <c r="E97" s="531">
        <v>17.3</v>
      </c>
      <c r="F97" s="531">
        <v>76.3</v>
      </c>
      <c r="H97" s="55"/>
      <c r="I97" s="55"/>
    </row>
    <row r="98" spans="2:9" x14ac:dyDescent="0.2">
      <c r="B98" s="529" t="s">
        <v>226</v>
      </c>
      <c r="C98" s="530">
        <v>323.7</v>
      </c>
      <c r="D98" s="530">
        <v>290.7</v>
      </c>
      <c r="E98" s="531">
        <v>33</v>
      </c>
      <c r="F98" s="531">
        <v>71.3</v>
      </c>
      <c r="H98" s="55"/>
      <c r="I98" s="55"/>
    </row>
    <row r="99" spans="2:9" x14ac:dyDescent="0.2">
      <c r="B99" s="529" t="s">
        <v>227</v>
      </c>
      <c r="C99" s="530">
        <v>398.9</v>
      </c>
      <c r="D99" s="530">
        <v>353.4</v>
      </c>
      <c r="E99" s="531">
        <v>45.5</v>
      </c>
      <c r="F99" s="531">
        <v>69.3</v>
      </c>
      <c r="H99" s="55"/>
      <c r="I99" s="55"/>
    </row>
    <row r="100" spans="2:9" x14ac:dyDescent="0.2">
      <c r="B100" s="529" t="s">
        <v>228</v>
      </c>
      <c r="C100" s="530">
        <v>376</v>
      </c>
      <c r="D100" s="530">
        <v>337.3</v>
      </c>
      <c r="E100" s="531">
        <v>38.700000000000003</v>
      </c>
      <c r="F100" s="531">
        <v>67.8</v>
      </c>
      <c r="H100" s="55"/>
      <c r="I100" s="55"/>
    </row>
    <row r="101" spans="2:9" x14ac:dyDescent="0.2">
      <c r="B101" s="49" t="s">
        <v>27</v>
      </c>
      <c r="C101" s="51"/>
      <c r="D101" s="51"/>
      <c r="E101" s="51"/>
      <c r="F101" s="51"/>
      <c r="G101" s="51"/>
      <c r="H101" s="55"/>
      <c r="I101" s="55"/>
    </row>
    <row r="102" spans="2:9" x14ac:dyDescent="0.2">
      <c r="H102" s="55"/>
      <c r="I102" s="55"/>
    </row>
    <row r="103" spans="2:9" x14ac:dyDescent="0.2">
      <c r="H103" s="55"/>
      <c r="I103" s="55"/>
    </row>
    <row r="104" spans="2:9" x14ac:dyDescent="0.2">
      <c r="H104" s="55"/>
      <c r="I104" s="55"/>
    </row>
    <row r="105" spans="2:9" x14ac:dyDescent="0.2">
      <c r="B105" s="532" t="s">
        <v>1038</v>
      </c>
      <c r="C105" s="51"/>
      <c r="D105" s="51"/>
      <c r="E105" s="51"/>
      <c r="H105" s="55"/>
      <c r="I105" s="55"/>
    </row>
    <row r="106" spans="2:9" x14ac:dyDescent="0.2">
      <c r="B106" s="474" t="s">
        <v>13</v>
      </c>
      <c r="C106" s="475" t="s">
        <v>14</v>
      </c>
      <c r="D106" s="475" t="s">
        <v>15</v>
      </c>
      <c r="E106" s="475" t="s">
        <v>16</v>
      </c>
      <c r="H106" s="55"/>
      <c r="I106" s="55"/>
    </row>
    <row r="107" spans="2:9" x14ac:dyDescent="0.2">
      <c r="B107" s="56" t="s">
        <v>14</v>
      </c>
      <c r="C107" s="372">
        <v>60.8</v>
      </c>
      <c r="D107" s="372">
        <v>66.599999999999994</v>
      </c>
      <c r="E107" s="372">
        <v>55.4</v>
      </c>
      <c r="H107" s="55"/>
      <c r="I107" s="55"/>
    </row>
    <row r="108" spans="2:9" x14ac:dyDescent="0.2">
      <c r="B108" s="57" t="s">
        <v>17</v>
      </c>
      <c r="C108" s="371">
        <v>4.2041435818207651</v>
      </c>
      <c r="D108" s="371">
        <v>4.5874135028870819</v>
      </c>
      <c r="E108" s="371">
        <v>3.7997998915016176</v>
      </c>
      <c r="H108" s="55"/>
      <c r="I108" s="55"/>
    </row>
    <row r="109" spans="2:9" x14ac:dyDescent="0.2">
      <c r="B109" s="57" t="s">
        <v>18</v>
      </c>
      <c r="C109" s="371">
        <v>46.36515663055102</v>
      </c>
      <c r="D109" s="371">
        <v>57.068491063626468</v>
      </c>
      <c r="E109" s="371">
        <v>35.190179074568753</v>
      </c>
      <c r="H109" s="55"/>
      <c r="I109" s="55"/>
    </row>
    <row r="110" spans="2:9" x14ac:dyDescent="0.2">
      <c r="B110" s="57" t="s">
        <v>19</v>
      </c>
      <c r="C110" s="371">
        <v>82.764108072081399</v>
      </c>
      <c r="D110" s="371">
        <v>90.881907236697813</v>
      </c>
      <c r="E110" s="371">
        <v>74.36765334970444</v>
      </c>
      <c r="H110" s="55"/>
      <c r="I110" s="55"/>
    </row>
    <row r="111" spans="2:9" x14ac:dyDescent="0.2">
      <c r="B111" s="57" t="s">
        <v>20</v>
      </c>
      <c r="C111" s="371">
        <v>88.226814585927926</v>
      </c>
      <c r="D111" s="371">
        <v>94.433695698040765</v>
      </c>
      <c r="E111" s="371">
        <v>81.817695027194631</v>
      </c>
      <c r="H111" s="55"/>
      <c r="I111" s="55"/>
    </row>
    <row r="112" spans="2:9" x14ac:dyDescent="0.2">
      <c r="B112" s="57" t="s">
        <v>21</v>
      </c>
      <c r="C112" s="371">
        <v>90.183697393490149</v>
      </c>
      <c r="D112" s="371">
        <v>94.157331767363146</v>
      </c>
      <c r="E112" s="371">
        <v>86.010801414041367</v>
      </c>
      <c r="H112" s="55"/>
      <c r="I112" s="55"/>
    </row>
    <row r="113" spans="2:15" x14ac:dyDescent="0.2">
      <c r="B113" s="57" t="s">
        <v>22</v>
      </c>
      <c r="C113" s="371">
        <v>91.617856872564118</v>
      </c>
      <c r="D113" s="371">
        <v>93.809010133549876</v>
      </c>
      <c r="E113" s="371">
        <v>89.304433774836184</v>
      </c>
      <c r="H113" s="55"/>
      <c r="I113" s="55"/>
    </row>
    <row r="114" spans="2:15" x14ac:dyDescent="0.2">
      <c r="B114" s="57" t="s">
        <v>23</v>
      </c>
      <c r="C114" s="371">
        <v>90.074535443230161</v>
      </c>
      <c r="D114" s="371">
        <v>91.284538647358076</v>
      </c>
      <c r="E114" s="371">
        <v>88.831165981747944</v>
      </c>
      <c r="H114" s="55"/>
      <c r="I114" s="55"/>
    </row>
    <row r="115" spans="2:15" x14ac:dyDescent="0.2">
      <c r="B115" s="57" t="s">
        <v>24</v>
      </c>
      <c r="C115" s="371">
        <v>88.332726291821842</v>
      </c>
      <c r="D115" s="371">
        <v>88.543170359452645</v>
      </c>
      <c r="E115" s="371">
        <v>88.123698130247206</v>
      </c>
      <c r="H115" s="55"/>
      <c r="I115" s="55"/>
    </row>
    <row r="116" spans="2:15" x14ac:dyDescent="0.2">
      <c r="B116" s="57" t="s">
        <v>25</v>
      </c>
      <c r="C116" s="371">
        <v>82.852951286730857</v>
      </c>
      <c r="D116" s="371">
        <v>84.500726345417078</v>
      </c>
      <c r="E116" s="371">
        <v>81.28296647403279</v>
      </c>
      <c r="H116" s="55"/>
      <c r="I116" s="55"/>
    </row>
    <row r="117" spans="2:15" x14ac:dyDescent="0.2">
      <c r="B117" s="57" t="s">
        <v>26</v>
      </c>
      <c r="C117" s="371">
        <v>45.180682711653077</v>
      </c>
      <c r="D117" s="371">
        <v>50.213768495026969</v>
      </c>
      <c r="E117" s="371">
        <v>40.667748440004438</v>
      </c>
      <c r="H117" s="55"/>
      <c r="I117" s="55"/>
    </row>
    <row r="118" spans="2:15" x14ac:dyDescent="0.2">
      <c r="B118" s="57" t="s">
        <v>1039</v>
      </c>
      <c r="C118" s="371">
        <v>4.4238837072525161</v>
      </c>
      <c r="D118" s="371">
        <v>5.6947563350557715</v>
      </c>
      <c r="E118" s="371">
        <v>3.5530736865402495</v>
      </c>
      <c r="H118" s="617"/>
      <c r="I118" s="617"/>
      <c r="J118" s="617"/>
      <c r="K118" s="617"/>
      <c r="L118" s="617"/>
      <c r="M118" s="617"/>
      <c r="N118" s="55"/>
      <c r="O118" s="55"/>
    </row>
    <row r="119" spans="2:15" x14ac:dyDescent="0.2">
      <c r="B119" s="49" t="s">
        <v>27</v>
      </c>
      <c r="H119" s="617"/>
      <c r="I119" s="617"/>
      <c r="J119" s="617"/>
      <c r="K119" s="617"/>
      <c r="L119" s="617"/>
      <c r="M119" s="617"/>
      <c r="N119" s="55"/>
      <c r="O119" s="55"/>
    </row>
    <row r="120" spans="2:15" x14ac:dyDescent="0.2">
      <c r="C120" s="51"/>
      <c r="D120" s="51"/>
      <c r="E120" s="51"/>
      <c r="F120" s="51"/>
      <c r="G120" s="51"/>
      <c r="H120" s="55"/>
      <c r="I120" s="55"/>
      <c r="J120" s="55"/>
      <c r="K120" s="55"/>
      <c r="L120" s="55"/>
      <c r="M120" s="55"/>
      <c r="N120" s="55"/>
      <c r="O120" s="55"/>
    </row>
    <row r="121" spans="2:15" x14ac:dyDescent="0.2">
      <c r="H121" s="55"/>
      <c r="I121" s="55"/>
      <c r="J121" s="13"/>
      <c r="K121" s="13"/>
      <c r="L121" s="13"/>
      <c r="M121" s="13"/>
      <c r="N121" s="55"/>
      <c r="O121" s="55"/>
    </row>
    <row r="122" spans="2:15" ht="38.25" customHeight="1" x14ac:dyDescent="0.2">
      <c r="H122" s="55"/>
      <c r="I122" s="55"/>
      <c r="J122" s="13"/>
      <c r="K122" s="13"/>
      <c r="L122" s="13"/>
      <c r="M122" s="13"/>
      <c r="N122" s="55"/>
      <c r="O122" s="55"/>
    </row>
    <row r="123" spans="2:15" x14ac:dyDescent="0.2">
      <c r="H123" s="55"/>
      <c r="I123" s="55"/>
      <c r="J123" s="13"/>
      <c r="K123" s="13"/>
      <c r="L123" s="13"/>
      <c r="M123" s="13"/>
      <c r="N123" s="55"/>
      <c r="O123" s="55"/>
    </row>
    <row r="124" spans="2:15" x14ac:dyDescent="0.2">
      <c r="H124" s="55"/>
      <c r="I124" s="55"/>
      <c r="J124" s="13"/>
      <c r="K124" s="13"/>
      <c r="L124" s="13"/>
      <c r="M124" s="13"/>
      <c r="N124" s="55"/>
      <c r="O124" s="55"/>
    </row>
    <row r="125" spans="2:15" x14ac:dyDescent="0.2">
      <c r="H125" s="55"/>
      <c r="I125" s="55"/>
      <c r="J125" s="13"/>
      <c r="K125" s="13"/>
      <c r="L125" s="13"/>
      <c r="M125" s="13"/>
      <c r="N125" s="55"/>
      <c r="O125" s="55"/>
    </row>
    <row r="126" spans="2:15" x14ac:dyDescent="0.2">
      <c r="H126" s="55"/>
      <c r="I126" s="55"/>
      <c r="J126" s="13"/>
      <c r="K126" s="13"/>
      <c r="L126" s="13"/>
      <c r="M126" s="13"/>
      <c r="N126" s="55"/>
      <c r="O126" s="55"/>
    </row>
    <row r="127" spans="2:15" x14ac:dyDescent="0.2">
      <c r="H127" s="55"/>
      <c r="I127" s="55"/>
      <c r="J127" s="13"/>
      <c r="K127" s="13"/>
      <c r="L127" s="13"/>
      <c r="M127" s="13"/>
      <c r="N127" s="55"/>
      <c r="O127" s="55"/>
    </row>
    <row r="128" spans="2:15" x14ac:dyDescent="0.2">
      <c r="H128" s="55"/>
      <c r="I128" s="55"/>
      <c r="J128" s="13"/>
      <c r="K128" s="13"/>
      <c r="L128" s="13"/>
      <c r="M128" s="13"/>
      <c r="N128" s="55"/>
      <c r="O128" s="55"/>
    </row>
    <row r="129" spans="8:15" x14ac:dyDescent="0.2">
      <c r="H129" s="55"/>
      <c r="I129" s="55"/>
      <c r="J129" s="13"/>
      <c r="K129" s="13"/>
      <c r="L129" s="13"/>
      <c r="M129" s="13"/>
      <c r="N129" s="55"/>
      <c r="O129" s="55"/>
    </row>
    <row r="130" spans="8:15" x14ac:dyDescent="0.2">
      <c r="H130" s="55"/>
      <c r="I130" s="55"/>
      <c r="J130" s="13"/>
      <c r="K130" s="13"/>
      <c r="L130" s="13"/>
      <c r="M130" s="13"/>
      <c r="N130" s="55"/>
      <c r="O130" s="55"/>
    </row>
    <row r="131" spans="8:15" x14ac:dyDescent="0.2">
      <c r="H131" s="55"/>
      <c r="I131" s="55"/>
      <c r="J131" s="13"/>
      <c r="K131" s="13"/>
      <c r="L131" s="13"/>
      <c r="M131" s="13"/>
      <c r="N131" s="55"/>
      <c r="O131" s="55"/>
    </row>
    <row r="132" spans="8:15" x14ac:dyDescent="0.2">
      <c r="H132" s="55"/>
      <c r="I132" s="55"/>
      <c r="J132" s="55"/>
      <c r="K132" s="55"/>
      <c r="L132" s="55"/>
      <c r="M132" s="55"/>
      <c r="N132" s="55"/>
      <c r="O132" s="55"/>
    </row>
    <row r="133" spans="8:15" x14ac:dyDescent="0.2">
      <c r="H133" s="55"/>
      <c r="I133" s="55"/>
      <c r="J133" s="55"/>
      <c r="K133" s="55"/>
      <c r="L133" s="55"/>
      <c r="M133" s="55"/>
      <c r="N133" s="55"/>
      <c r="O133" s="55"/>
    </row>
    <row r="134" spans="8:15" x14ac:dyDescent="0.2">
      <c r="H134" s="55"/>
      <c r="I134" s="55"/>
      <c r="J134" s="55"/>
      <c r="K134" s="55"/>
      <c r="L134" s="55"/>
      <c r="M134" s="55"/>
      <c r="N134" s="55"/>
      <c r="O134" s="55"/>
    </row>
    <row r="135" spans="8:15" x14ac:dyDescent="0.2">
      <c r="H135" s="55"/>
      <c r="I135" s="55"/>
      <c r="J135" s="55"/>
      <c r="K135" s="55"/>
      <c r="L135" s="55"/>
      <c r="M135" s="55"/>
      <c r="N135" s="55"/>
      <c r="O135" s="55"/>
    </row>
    <row r="136" spans="8:15" x14ac:dyDescent="0.2">
      <c r="H136" s="55"/>
      <c r="I136" s="55"/>
      <c r="J136" s="55"/>
      <c r="K136" s="55"/>
      <c r="L136" s="55"/>
      <c r="M136" s="55"/>
      <c r="N136" s="55"/>
      <c r="O136" s="55"/>
    </row>
    <row r="137" spans="8:15" ht="36" customHeight="1" x14ac:dyDescent="0.2">
      <c r="H137" s="55"/>
      <c r="I137" s="55"/>
      <c r="J137" s="55"/>
      <c r="K137" s="55"/>
      <c r="L137" s="55"/>
      <c r="M137" s="55"/>
      <c r="N137" s="55"/>
      <c r="O137" s="55"/>
    </row>
    <row r="138" spans="8:15" x14ac:dyDescent="0.2">
      <c r="H138" s="14"/>
      <c r="I138" s="14"/>
      <c r="J138" s="55"/>
      <c r="K138" s="55"/>
      <c r="L138" s="55"/>
      <c r="M138" s="55"/>
      <c r="N138" s="55"/>
      <c r="O138" s="55"/>
    </row>
    <row r="139" spans="8:15" x14ac:dyDescent="0.2">
      <c r="H139" s="15"/>
      <c r="I139" s="15"/>
      <c r="J139" s="55"/>
      <c r="K139" s="55"/>
      <c r="L139" s="55"/>
      <c r="M139" s="55"/>
      <c r="N139" s="55"/>
      <c r="O139" s="55"/>
    </row>
    <row r="140" spans="8:15" x14ac:dyDescent="0.2">
      <c r="H140" s="15"/>
      <c r="I140" s="15"/>
      <c r="J140" s="55"/>
      <c r="K140" s="55"/>
      <c r="L140" s="55"/>
      <c r="M140" s="55"/>
      <c r="N140" s="55"/>
      <c r="O140" s="55"/>
    </row>
    <row r="141" spans="8:15" x14ac:dyDescent="0.2">
      <c r="H141" s="15"/>
      <c r="I141" s="15"/>
      <c r="J141" s="55"/>
      <c r="K141" s="55"/>
      <c r="L141" s="55"/>
      <c r="M141" s="55"/>
      <c r="N141" s="55"/>
      <c r="O141" s="55"/>
    </row>
    <row r="142" spans="8:15" x14ac:dyDescent="0.2">
      <c r="H142" s="15"/>
      <c r="I142" s="15"/>
      <c r="J142" s="55"/>
      <c r="K142" s="55"/>
      <c r="L142" s="55"/>
      <c r="M142" s="55"/>
      <c r="N142" s="55"/>
      <c r="O142" s="55"/>
    </row>
    <row r="143" spans="8:15" x14ac:dyDescent="0.2">
      <c r="H143" s="15"/>
      <c r="I143" s="15"/>
      <c r="J143" s="55"/>
      <c r="K143" s="55"/>
      <c r="L143" s="55"/>
      <c r="M143" s="55"/>
      <c r="N143" s="55"/>
      <c r="O143" s="55"/>
    </row>
    <row r="144" spans="8:15" x14ac:dyDescent="0.2">
      <c r="H144" s="15"/>
      <c r="I144" s="15"/>
      <c r="J144" s="55"/>
      <c r="K144" s="55"/>
      <c r="L144" s="55"/>
      <c r="M144" s="55"/>
      <c r="N144" s="55"/>
      <c r="O144" s="55"/>
    </row>
    <row r="145" spans="8:15" x14ac:dyDescent="0.2">
      <c r="H145" s="15"/>
      <c r="I145" s="15"/>
      <c r="J145" s="55"/>
      <c r="K145" s="55"/>
      <c r="L145" s="55"/>
      <c r="M145" s="55"/>
      <c r="N145" s="55"/>
      <c r="O145" s="55"/>
    </row>
    <row r="146" spans="8:15" x14ac:dyDescent="0.2">
      <c r="H146" s="15"/>
      <c r="I146" s="15"/>
      <c r="J146" s="55"/>
      <c r="K146" s="55"/>
      <c r="L146" s="55"/>
      <c r="M146" s="55"/>
      <c r="N146" s="55"/>
      <c r="O146" s="55"/>
    </row>
  </sheetData>
  <mergeCells count="31">
    <mergeCell ref="B71:B75"/>
    <mergeCell ref="B76:B80"/>
    <mergeCell ref="F90:F91"/>
    <mergeCell ref="H72:H76"/>
    <mergeCell ref="H57:H61"/>
    <mergeCell ref="H62:H66"/>
    <mergeCell ref="H67:H71"/>
    <mergeCell ref="B90:B91"/>
    <mergeCell ref="C90:E90"/>
    <mergeCell ref="H77:H81"/>
    <mergeCell ref="B61:B65"/>
    <mergeCell ref="B66:B70"/>
    <mergeCell ref="J39:M39"/>
    <mergeCell ref="J41:K41"/>
    <mergeCell ref="L41:M41"/>
    <mergeCell ref="H42:H46"/>
    <mergeCell ref="B25:B26"/>
    <mergeCell ref="C25:D25"/>
    <mergeCell ref="B28:D28"/>
    <mergeCell ref="G28:I28"/>
    <mergeCell ref="G25:G26"/>
    <mergeCell ref="H25:I25"/>
    <mergeCell ref="H52:H56"/>
    <mergeCell ref="B39:B40"/>
    <mergeCell ref="C39:C40"/>
    <mergeCell ref="D39:E39"/>
    <mergeCell ref="B41:B45"/>
    <mergeCell ref="B46:B50"/>
    <mergeCell ref="B51:B55"/>
    <mergeCell ref="B56:B60"/>
    <mergeCell ref="H47:H51"/>
  </mergeCells>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pageSetUpPr fitToPage="1"/>
  </sheetPr>
  <dimension ref="B2:Z93"/>
  <sheetViews>
    <sheetView zoomScale="80" zoomScaleNormal="80" zoomScaleSheetLayoutView="80" workbookViewId="0">
      <selection activeCell="A46" sqref="A1:A1048576"/>
    </sheetView>
  </sheetViews>
  <sheetFormatPr defaultRowHeight="15.75" x14ac:dyDescent="0.25"/>
  <cols>
    <col min="1" max="14" width="9.140625" style="58"/>
    <col min="15" max="16" width="11.28515625" style="58" bestFit="1" customWidth="1"/>
    <col min="17" max="17" width="11.28515625" style="58" customWidth="1"/>
    <col min="18" max="18" width="10.28515625" style="58" customWidth="1"/>
    <col min="19" max="19" width="10.140625" style="58" customWidth="1"/>
    <col min="20" max="20" width="10.85546875" style="58" customWidth="1"/>
    <col min="21" max="21" width="11.42578125" style="58" customWidth="1"/>
    <col min="22" max="24" width="8.42578125" style="58" customWidth="1"/>
    <col min="25" max="16384" width="9.140625" style="58"/>
  </cols>
  <sheetData>
    <row r="2" spans="2:26" x14ac:dyDescent="0.25">
      <c r="B2" s="59" t="s">
        <v>991</v>
      </c>
    </row>
    <row r="4" spans="2:26" ht="15.75" customHeight="1" x14ac:dyDescent="0.25">
      <c r="P4" s="60"/>
      <c r="Q4" s="704" t="s">
        <v>572</v>
      </c>
      <c r="R4" s="705"/>
      <c r="S4" s="704" t="s">
        <v>575</v>
      </c>
      <c r="T4" s="705"/>
      <c r="U4" s="704" t="s">
        <v>573</v>
      </c>
      <c r="V4" s="705"/>
      <c r="W4" s="704" t="s">
        <v>574</v>
      </c>
      <c r="X4" s="705"/>
    </row>
    <row r="5" spans="2:26" x14ac:dyDescent="0.25">
      <c r="P5" s="61" t="s">
        <v>576</v>
      </c>
      <c r="Q5" s="61">
        <v>2020</v>
      </c>
      <c r="R5" s="61">
        <v>2021</v>
      </c>
      <c r="S5" s="61">
        <v>2020</v>
      </c>
      <c r="T5" s="61">
        <v>2021</v>
      </c>
      <c r="U5" s="61">
        <v>2020</v>
      </c>
      <c r="V5" s="61">
        <v>2021</v>
      </c>
      <c r="W5" s="61">
        <v>2020</v>
      </c>
      <c r="X5" s="61">
        <v>2021</v>
      </c>
    </row>
    <row r="6" spans="2:26" x14ac:dyDescent="0.25">
      <c r="P6" s="62" t="s">
        <v>560</v>
      </c>
      <c r="Q6" s="63">
        <v>187290</v>
      </c>
      <c r="R6" s="63">
        <v>186673</v>
      </c>
      <c r="S6" s="64">
        <v>1954457</v>
      </c>
      <c r="T6" s="64">
        <v>1893872</v>
      </c>
      <c r="U6" s="65">
        <v>360121</v>
      </c>
      <c r="V6" s="65">
        <v>313753</v>
      </c>
      <c r="W6" s="64">
        <v>218708</v>
      </c>
      <c r="X6" s="64">
        <v>213272</v>
      </c>
      <c r="Z6" s="66"/>
    </row>
    <row r="7" spans="2:26" ht="15.75" customHeight="1" x14ac:dyDescent="0.25">
      <c r="N7" s="74"/>
      <c r="P7" s="62" t="s">
        <v>561</v>
      </c>
      <c r="Q7" s="63">
        <v>186907</v>
      </c>
      <c r="R7" s="63">
        <v>184141</v>
      </c>
      <c r="S7" s="64">
        <v>1957801</v>
      </c>
      <c r="T7" s="64">
        <v>1894183</v>
      </c>
      <c r="U7" s="65">
        <v>374494</v>
      </c>
      <c r="V7" s="65">
        <v>318943</v>
      </c>
      <c r="W7" s="64">
        <v>217227</v>
      </c>
      <c r="X7" s="64">
        <v>224380</v>
      </c>
      <c r="Z7" s="66"/>
    </row>
    <row r="8" spans="2:26" x14ac:dyDescent="0.25">
      <c r="P8" s="67" t="s">
        <v>562</v>
      </c>
      <c r="Q8" s="68">
        <v>187136</v>
      </c>
      <c r="R8" s="68">
        <v>184223</v>
      </c>
      <c r="S8" s="68">
        <v>1958039</v>
      </c>
      <c r="T8" s="68">
        <v>1897485</v>
      </c>
      <c r="U8" s="68">
        <v>374260</v>
      </c>
      <c r="V8" s="68">
        <v>333905</v>
      </c>
      <c r="W8" s="68">
        <v>216169</v>
      </c>
      <c r="X8" s="68">
        <v>224062</v>
      </c>
      <c r="Z8" s="66"/>
    </row>
    <row r="9" spans="2:26" s="70" customFormat="1" x14ac:dyDescent="0.25">
      <c r="P9" s="67" t="s">
        <v>563</v>
      </c>
      <c r="Q9" s="71">
        <v>186054</v>
      </c>
      <c r="R9" s="71">
        <v>184716</v>
      </c>
      <c r="S9" s="71">
        <v>1914964</v>
      </c>
      <c r="T9" s="71">
        <v>1898291</v>
      </c>
      <c r="U9" s="71">
        <v>345163</v>
      </c>
      <c r="V9" s="71">
        <v>341528</v>
      </c>
      <c r="W9" s="71">
        <v>214672</v>
      </c>
      <c r="X9" s="71">
        <v>223011</v>
      </c>
      <c r="Z9" s="72"/>
    </row>
    <row r="10" spans="2:26" x14ac:dyDescent="0.25">
      <c r="P10" s="67" t="s">
        <v>564</v>
      </c>
      <c r="Q10" s="71">
        <v>186292</v>
      </c>
      <c r="R10" s="71">
        <v>185749</v>
      </c>
      <c r="S10" s="71">
        <v>1898673</v>
      </c>
      <c r="T10" s="71">
        <v>1903812</v>
      </c>
      <c r="U10" s="71">
        <v>352413</v>
      </c>
      <c r="V10" s="71">
        <v>364724</v>
      </c>
      <c r="W10" s="71">
        <v>213704</v>
      </c>
      <c r="X10" s="71">
        <v>218972</v>
      </c>
      <c r="Z10" s="66"/>
    </row>
    <row r="11" spans="2:26" x14ac:dyDescent="0.25">
      <c r="P11" s="67" t="s">
        <v>565</v>
      </c>
      <c r="Q11" s="63">
        <v>187171</v>
      </c>
      <c r="R11" s="63">
        <v>187168</v>
      </c>
      <c r="S11" s="63">
        <v>1903389</v>
      </c>
      <c r="T11" s="63">
        <v>1911102</v>
      </c>
      <c r="U11" s="63">
        <v>375536</v>
      </c>
      <c r="V11" s="63">
        <v>390335</v>
      </c>
      <c r="W11" s="63">
        <v>213020</v>
      </c>
      <c r="X11" s="63">
        <v>217942</v>
      </c>
      <c r="Z11" s="66"/>
    </row>
    <row r="12" spans="2:26" x14ac:dyDescent="0.25">
      <c r="P12" s="67" t="s">
        <v>566</v>
      </c>
      <c r="Q12" s="63">
        <v>188286</v>
      </c>
      <c r="R12" s="63">
        <v>188004</v>
      </c>
      <c r="S12" s="63">
        <v>1899746</v>
      </c>
      <c r="T12" s="63">
        <v>1906790</v>
      </c>
      <c r="U12" s="63">
        <v>386121</v>
      </c>
      <c r="V12" s="63">
        <v>398877</v>
      </c>
      <c r="W12" s="63">
        <v>219973</v>
      </c>
      <c r="X12" s="63">
        <v>218608</v>
      </c>
      <c r="Z12" s="66"/>
    </row>
    <row r="13" spans="2:26" x14ac:dyDescent="0.25">
      <c r="P13" s="67" t="s">
        <v>567</v>
      </c>
      <c r="Q13" s="73">
        <v>188957</v>
      </c>
      <c r="R13" s="73">
        <v>188486</v>
      </c>
      <c r="S13" s="73">
        <v>1902740</v>
      </c>
      <c r="T13" s="73">
        <v>1910565</v>
      </c>
      <c r="U13" s="73">
        <v>392751</v>
      </c>
      <c r="V13" s="73">
        <v>401120</v>
      </c>
      <c r="W13" s="73">
        <v>218670</v>
      </c>
      <c r="X13" s="73">
        <v>217540</v>
      </c>
      <c r="Z13" s="66"/>
    </row>
    <row r="14" spans="2:26" x14ac:dyDescent="0.25">
      <c r="P14" s="67" t="s">
        <v>568</v>
      </c>
      <c r="Q14" s="63">
        <v>189534</v>
      </c>
      <c r="R14" s="63">
        <v>188615</v>
      </c>
      <c r="S14" s="63">
        <v>1921341</v>
      </c>
      <c r="T14" s="63">
        <v>1923592</v>
      </c>
      <c r="U14" s="63">
        <v>391816</v>
      </c>
      <c r="V14" s="63">
        <v>394001</v>
      </c>
      <c r="W14" s="63">
        <v>217653</v>
      </c>
      <c r="X14" s="63">
        <v>216374</v>
      </c>
      <c r="Z14" s="66"/>
    </row>
    <row r="15" spans="2:26" s="74" customFormat="1" x14ac:dyDescent="0.25">
      <c r="P15" s="67" t="s">
        <v>569</v>
      </c>
      <c r="Q15" s="73">
        <v>189644</v>
      </c>
      <c r="R15" s="73">
        <v>188528</v>
      </c>
      <c r="S15" s="73">
        <v>1925865</v>
      </c>
      <c r="T15" s="73">
        <v>1926415</v>
      </c>
      <c r="U15" s="73">
        <v>388810</v>
      </c>
      <c r="V15" s="73">
        <v>387124</v>
      </c>
      <c r="W15" s="73">
        <v>216594</v>
      </c>
      <c r="X15" s="73">
        <v>219227</v>
      </c>
      <c r="Z15" s="69"/>
    </row>
    <row r="16" spans="2:26" x14ac:dyDescent="0.25">
      <c r="P16" s="67" t="s">
        <v>570</v>
      </c>
      <c r="Q16" s="63">
        <v>189249</v>
      </c>
      <c r="R16" s="63">
        <v>188433</v>
      </c>
      <c r="S16" s="63">
        <v>1918362</v>
      </c>
      <c r="T16" s="63">
        <v>1926262</v>
      </c>
      <c r="U16" s="63">
        <v>380475</v>
      </c>
      <c r="V16" s="63">
        <v>390446</v>
      </c>
      <c r="W16" s="63">
        <v>215897</v>
      </c>
      <c r="X16" s="63">
        <v>218001</v>
      </c>
      <c r="Z16" s="66"/>
    </row>
    <row r="17" spans="2:26" x14ac:dyDescent="0.25">
      <c r="P17" s="67" t="s">
        <v>571</v>
      </c>
      <c r="Q17" s="73">
        <v>188829</v>
      </c>
      <c r="R17" s="73">
        <v>187700</v>
      </c>
      <c r="S17" s="73">
        <v>1907062</v>
      </c>
      <c r="T17" s="73">
        <v>1914821</v>
      </c>
      <c r="U17" s="71">
        <v>369771</v>
      </c>
      <c r="V17" s="71">
        <v>376341</v>
      </c>
      <c r="W17" s="73">
        <v>214899</v>
      </c>
      <c r="X17" s="73">
        <v>217477</v>
      </c>
      <c r="Z17" s="66"/>
    </row>
    <row r="18" spans="2:26" x14ac:dyDescent="0.25">
      <c r="B18" s="75" t="s">
        <v>230</v>
      </c>
      <c r="C18" s="76"/>
      <c r="Q18" s="66"/>
      <c r="R18" s="66"/>
      <c r="S18" s="66"/>
      <c r="T18" s="66"/>
      <c r="U18" s="66"/>
      <c r="V18" s="66"/>
      <c r="W18" s="66"/>
      <c r="X18" s="66"/>
      <c r="Z18" s="66"/>
    </row>
    <row r="19" spans="2:26" x14ac:dyDescent="0.25">
      <c r="R19" s="77"/>
      <c r="S19" s="66"/>
      <c r="V19" s="78"/>
    </row>
    <row r="20" spans="2:26" x14ac:dyDescent="0.25">
      <c r="B20" s="59" t="s">
        <v>992</v>
      </c>
      <c r="R20" s="66"/>
      <c r="T20" s="66"/>
      <c r="V20" s="66"/>
      <c r="X20" s="66"/>
      <c r="Z20" s="66"/>
    </row>
    <row r="21" spans="2:26" x14ac:dyDescent="0.25">
      <c r="P21" s="74"/>
      <c r="Q21" s="74"/>
      <c r="R21" s="74"/>
      <c r="S21" s="74"/>
    </row>
    <row r="22" spans="2:26" x14ac:dyDescent="0.25">
      <c r="O22" s="74"/>
      <c r="P22" s="74"/>
      <c r="Q22" s="74"/>
      <c r="R22" s="74"/>
      <c r="S22" s="74"/>
      <c r="T22" s="69"/>
      <c r="U22" s="74"/>
      <c r="W22" s="74"/>
    </row>
    <row r="23" spans="2:26" x14ac:dyDescent="0.25">
      <c r="O23" s="74"/>
      <c r="P23" s="74"/>
      <c r="Q23" s="74"/>
      <c r="R23" s="69"/>
      <c r="S23" s="74"/>
      <c r="T23" s="74"/>
      <c r="U23" s="74"/>
      <c r="V23" s="70"/>
      <c r="W23" s="74"/>
      <c r="X23" s="70"/>
    </row>
    <row r="24" spans="2:26" x14ac:dyDescent="0.25">
      <c r="P24" s="74"/>
      <c r="Q24" s="74"/>
      <c r="R24" s="74"/>
      <c r="S24" s="74"/>
    </row>
    <row r="25" spans="2:26" x14ac:dyDescent="0.25">
      <c r="P25" s="74"/>
      <c r="Q25" s="74"/>
      <c r="R25" s="74"/>
      <c r="S25" s="74"/>
    </row>
    <row r="26" spans="2:26" x14ac:dyDescent="0.25">
      <c r="P26" s="74"/>
      <c r="Q26" s="69"/>
      <c r="R26" s="74"/>
      <c r="S26" s="74"/>
    </row>
    <row r="27" spans="2:26" x14ac:dyDescent="0.25">
      <c r="Q27" s="69"/>
      <c r="R27" s="74"/>
      <c r="S27" s="74"/>
    </row>
    <row r="28" spans="2:26" s="74" customFormat="1" x14ac:dyDescent="0.25">
      <c r="B28" s="58"/>
      <c r="O28" s="79"/>
      <c r="Q28" s="69"/>
      <c r="R28" s="215"/>
      <c r="T28" s="58"/>
      <c r="U28" s="58"/>
      <c r="V28" s="58"/>
      <c r="W28" s="58"/>
      <c r="X28" s="58"/>
    </row>
    <row r="29" spans="2:26" s="74" customFormat="1" x14ac:dyDescent="0.25">
      <c r="B29" s="58"/>
      <c r="O29" s="79"/>
      <c r="Q29" s="69"/>
      <c r="T29" s="58"/>
      <c r="U29" s="58"/>
      <c r="W29" s="58"/>
    </row>
    <row r="30" spans="2:26" x14ac:dyDescent="0.25">
      <c r="O30" s="79"/>
      <c r="P30" s="74"/>
      <c r="Q30" s="69"/>
      <c r="R30" s="74"/>
      <c r="S30" s="74"/>
    </row>
    <row r="31" spans="2:26" x14ac:dyDescent="0.25">
      <c r="O31" s="79"/>
      <c r="P31" s="74"/>
      <c r="Q31" s="69"/>
      <c r="R31" s="69"/>
      <c r="S31" s="74"/>
    </row>
    <row r="32" spans="2:26" x14ac:dyDescent="0.25">
      <c r="O32" s="79"/>
      <c r="P32" s="74"/>
      <c r="Q32" s="74"/>
      <c r="R32" s="74"/>
      <c r="S32" s="74"/>
    </row>
    <row r="33" spans="2:21" x14ac:dyDescent="0.25">
      <c r="O33" s="79"/>
      <c r="P33" s="74"/>
      <c r="Q33" s="74"/>
      <c r="R33" s="74"/>
      <c r="S33" s="74"/>
    </row>
    <row r="34" spans="2:21" x14ac:dyDescent="0.25">
      <c r="O34" s="79"/>
      <c r="P34" s="74"/>
      <c r="Q34" s="74"/>
      <c r="R34" s="74"/>
      <c r="S34" s="74"/>
    </row>
    <row r="35" spans="2:21" x14ac:dyDescent="0.25">
      <c r="O35" s="79"/>
    </row>
    <row r="36" spans="2:21" x14ac:dyDescent="0.25">
      <c r="O36" s="79"/>
    </row>
    <row r="37" spans="2:21" x14ac:dyDescent="0.25">
      <c r="B37" s="75" t="s">
        <v>230</v>
      </c>
      <c r="O37" s="79"/>
    </row>
    <row r="38" spans="2:21" x14ac:dyDescent="0.25">
      <c r="O38" s="79"/>
    </row>
    <row r="39" spans="2:21" x14ac:dyDescent="0.25">
      <c r="B39" s="59" t="s">
        <v>993</v>
      </c>
      <c r="O39" s="79"/>
    </row>
    <row r="40" spans="2:21" x14ac:dyDescent="0.25">
      <c r="O40" s="79"/>
    </row>
    <row r="41" spans="2:21" x14ac:dyDescent="0.25">
      <c r="O41" s="79"/>
    </row>
    <row r="42" spans="2:21" x14ac:dyDescent="0.25">
      <c r="O42" s="79"/>
      <c r="P42" s="79"/>
      <c r="Q42" s="79"/>
      <c r="T42" s="706"/>
      <c r="U42" s="706"/>
    </row>
    <row r="43" spans="2:21" x14ac:dyDescent="0.25">
      <c r="O43" s="79"/>
    </row>
    <row r="44" spans="2:21" x14ac:dyDescent="0.25">
      <c r="O44" s="79"/>
    </row>
    <row r="45" spans="2:21" x14ac:dyDescent="0.25">
      <c r="O45" s="79"/>
      <c r="P45" s="80"/>
      <c r="Q45" s="80"/>
      <c r="T45" s="703"/>
      <c r="U45" s="703"/>
    </row>
    <row r="46" spans="2:21" x14ac:dyDescent="0.25">
      <c r="O46" s="79"/>
    </row>
    <row r="47" spans="2:21" x14ac:dyDescent="0.25">
      <c r="O47" s="79"/>
    </row>
    <row r="48" spans="2:21" x14ac:dyDescent="0.25">
      <c r="O48" s="79"/>
    </row>
    <row r="49" spans="2:17" ht="16.5" x14ac:dyDescent="0.3">
      <c r="O49" s="79"/>
      <c r="Q49" s="1"/>
    </row>
    <row r="54" spans="2:17" x14ac:dyDescent="0.25">
      <c r="B54" s="59"/>
    </row>
    <row r="56" spans="2:17" x14ac:dyDescent="0.25">
      <c r="B56" s="75" t="s">
        <v>230</v>
      </c>
    </row>
    <row r="57" spans="2:17" x14ac:dyDescent="0.25">
      <c r="B57" s="81"/>
    </row>
    <row r="58" spans="2:17" x14ac:dyDescent="0.25">
      <c r="B58" s="59" t="s">
        <v>994</v>
      </c>
    </row>
    <row r="59" spans="2:17" x14ac:dyDescent="0.25">
      <c r="B59" s="59"/>
    </row>
    <row r="61" spans="2:17" x14ac:dyDescent="0.25">
      <c r="B61" s="82"/>
    </row>
    <row r="76" spans="2:2" x14ac:dyDescent="0.25">
      <c r="B76" s="59"/>
    </row>
    <row r="77" spans="2:2" x14ac:dyDescent="0.25">
      <c r="B77" s="75" t="s">
        <v>230</v>
      </c>
    </row>
    <row r="78" spans="2:2" x14ac:dyDescent="0.25">
      <c r="B78" s="82"/>
    </row>
    <row r="93" spans="2:2" x14ac:dyDescent="0.25">
      <c r="B93" s="75"/>
    </row>
  </sheetData>
  <mergeCells count="6">
    <mergeCell ref="T45:U45"/>
    <mergeCell ref="Q4:R4"/>
    <mergeCell ref="S4:T4"/>
    <mergeCell ref="U4:V4"/>
    <mergeCell ref="W4:X4"/>
    <mergeCell ref="T42:U42"/>
  </mergeCells>
  <pageMargins left="0.19685039370078741" right="0.19685039370078741" top="0.19685039370078741" bottom="0.19685039370078741" header="0.11811023622047245" footer="0.11811023622047245"/>
  <pageSetup paperSize="9"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A2:K87"/>
  <sheetViews>
    <sheetView zoomScale="80" zoomScaleNormal="80" zoomScalePageLayoutView="80" workbookViewId="0">
      <selection activeCell="T26" sqref="T26"/>
    </sheetView>
  </sheetViews>
  <sheetFormatPr defaultColWidth="8.85546875" defaultRowHeight="16.5" x14ac:dyDescent="0.3"/>
  <cols>
    <col min="1" max="1" width="9" style="194" customWidth="1"/>
    <col min="2" max="2" width="26.42578125" style="1" customWidth="1"/>
    <col min="3" max="3" width="23.85546875" style="1" customWidth="1"/>
    <col min="4" max="4" width="18.7109375" style="1" customWidth="1"/>
    <col min="5" max="5" width="14.7109375" style="1" customWidth="1"/>
    <col min="6" max="6" width="23" style="1" customWidth="1"/>
    <col min="7" max="10" width="8.85546875" style="1"/>
    <col min="11" max="11" width="21.42578125" style="1" customWidth="1"/>
    <col min="12" max="16384" width="8.85546875" style="1"/>
  </cols>
  <sheetData>
    <row r="2" spans="1:6" x14ac:dyDescent="0.3">
      <c r="A2" s="200"/>
    </row>
    <row r="3" spans="1:6" ht="17.25" thickBot="1" x14ac:dyDescent="0.35">
      <c r="A3" s="626"/>
      <c r="B3" s="12" t="s">
        <v>1042</v>
      </c>
    </row>
    <row r="4" spans="1:6" x14ac:dyDescent="0.3">
      <c r="A4" s="627"/>
      <c r="B4" s="712" t="s">
        <v>36</v>
      </c>
      <c r="C4" s="283" t="s">
        <v>239</v>
      </c>
      <c r="D4" s="283" t="s">
        <v>241</v>
      </c>
      <c r="E4" s="283" t="s">
        <v>243</v>
      </c>
    </row>
    <row r="5" spans="1:6" ht="17.25" thickBot="1" x14ac:dyDescent="0.35">
      <c r="B5" s="713"/>
      <c r="C5" s="284" t="s">
        <v>240</v>
      </c>
      <c r="D5" s="284" t="s">
        <v>242</v>
      </c>
      <c r="E5" s="284" t="s">
        <v>1043</v>
      </c>
    </row>
    <row r="6" spans="1:6" ht="17.25" thickBot="1" x14ac:dyDescent="0.35">
      <c r="B6" s="99" t="s">
        <v>14</v>
      </c>
      <c r="C6" s="173">
        <v>2560.6</v>
      </c>
      <c r="D6" s="297">
        <v>100</v>
      </c>
      <c r="E6" s="297">
        <v>98.6</v>
      </c>
    </row>
    <row r="7" spans="1:6" ht="17.25" thickBot="1" x14ac:dyDescent="0.35">
      <c r="B7" s="714" t="s">
        <v>244</v>
      </c>
      <c r="C7" s="715"/>
      <c r="D7" s="715"/>
      <c r="E7" s="716"/>
    </row>
    <row r="8" spans="1:6" ht="17.25" thickBot="1" x14ac:dyDescent="0.35">
      <c r="B8" s="35" t="s">
        <v>836</v>
      </c>
      <c r="C8" s="298">
        <v>113.3</v>
      </c>
      <c r="D8" s="298">
        <v>4.4247442005779893</v>
      </c>
      <c r="E8" s="298">
        <v>90</v>
      </c>
    </row>
    <row r="9" spans="1:6" ht="17.25" thickBot="1" x14ac:dyDescent="0.35">
      <c r="B9" s="35" t="s">
        <v>837</v>
      </c>
      <c r="C9" s="298">
        <v>593.29999999999995</v>
      </c>
      <c r="D9" s="298">
        <v>23.170350699054907</v>
      </c>
      <c r="E9" s="298">
        <v>93.8</v>
      </c>
    </row>
    <row r="10" spans="1:6" ht="17.25" thickBot="1" x14ac:dyDescent="0.35">
      <c r="B10" s="35" t="s">
        <v>1040</v>
      </c>
      <c r="C10" s="298">
        <v>1100.5</v>
      </c>
      <c r="D10" s="298">
        <v>42.978208232445517</v>
      </c>
      <c r="E10" s="298">
        <v>100.4</v>
      </c>
    </row>
    <row r="11" spans="1:6" ht="17.25" thickBot="1" x14ac:dyDescent="0.35">
      <c r="B11" s="35" t="s">
        <v>24</v>
      </c>
      <c r="C11" s="298">
        <v>288</v>
      </c>
      <c r="D11" s="298">
        <v>11.247363899086151</v>
      </c>
      <c r="E11" s="298">
        <v>100.3</v>
      </c>
    </row>
    <row r="12" spans="1:6" ht="17.25" thickBot="1" x14ac:dyDescent="0.35">
      <c r="B12" s="35" t="s">
        <v>25</v>
      </c>
      <c r="C12" s="298">
        <v>275.2</v>
      </c>
      <c r="D12" s="298">
        <v>10.747481059126768</v>
      </c>
      <c r="E12" s="298">
        <v>100.4</v>
      </c>
    </row>
    <row r="13" spans="1:6" ht="17.25" thickBot="1" x14ac:dyDescent="0.35">
      <c r="B13" s="35" t="s">
        <v>1041</v>
      </c>
      <c r="C13" s="298">
        <v>190.3</v>
      </c>
      <c r="D13" s="298">
        <v>7.4318519097086631</v>
      </c>
      <c r="E13" s="298">
        <v>105.1</v>
      </c>
    </row>
    <row r="14" spans="1:6" x14ac:dyDescent="0.3">
      <c r="B14" s="9" t="s">
        <v>27</v>
      </c>
    </row>
    <row r="15" spans="1:6" ht="16.5" customHeight="1" x14ac:dyDescent="0.3">
      <c r="F15" s="96"/>
    </row>
    <row r="16" spans="1:6" ht="17.25" thickBot="1" x14ac:dyDescent="0.35">
      <c r="A16" s="626"/>
      <c r="B16" s="7" t="s">
        <v>1045</v>
      </c>
      <c r="F16" s="96"/>
    </row>
    <row r="17" spans="1:6" x14ac:dyDescent="0.3">
      <c r="A17" s="627"/>
      <c r="B17" s="717" t="s">
        <v>36</v>
      </c>
      <c r="C17" s="533" t="s">
        <v>239</v>
      </c>
      <c r="D17" s="533" t="s">
        <v>241</v>
      </c>
      <c r="E17" s="534" t="s">
        <v>243</v>
      </c>
      <c r="F17" s="96"/>
    </row>
    <row r="18" spans="1:6" x14ac:dyDescent="0.3">
      <c r="B18" s="718"/>
      <c r="C18" s="476" t="s">
        <v>240</v>
      </c>
      <c r="D18" s="476" t="s">
        <v>245</v>
      </c>
      <c r="E18" s="535" t="s">
        <v>1043</v>
      </c>
      <c r="F18" s="96"/>
    </row>
    <row r="19" spans="1:6" ht="17.25" customHeight="1" x14ac:dyDescent="0.3">
      <c r="B19" s="536" t="s">
        <v>14</v>
      </c>
      <c r="C19" s="306">
        <v>2560.6</v>
      </c>
      <c r="D19" s="306">
        <f>C19/C19*100</f>
        <v>100</v>
      </c>
      <c r="E19" s="537">
        <v>98.6</v>
      </c>
    </row>
    <row r="20" spans="1:6" ht="17.25" customHeight="1" x14ac:dyDescent="0.3">
      <c r="B20" s="719" t="s">
        <v>246</v>
      </c>
      <c r="C20" s="720"/>
      <c r="D20" s="720"/>
      <c r="E20" s="721"/>
    </row>
    <row r="21" spans="1:6" ht="17.25" customHeight="1" x14ac:dyDescent="0.3">
      <c r="B21" s="538" t="s">
        <v>247</v>
      </c>
      <c r="C21" s="305">
        <v>63.4</v>
      </c>
      <c r="D21" s="305">
        <f>C21/$C$19*100</f>
        <v>2.4759821916738267</v>
      </c>
      <c r="E21" s="539">
        <v>88.3</v>
      </c>
      <c r="F21" s="299"/>
    </row>
    <row r="22" spans="1:6" ht="17.25" customHeight="1" x14ac:dyDescent="0.3">
      <c r="B22" s="538" t="s">
        <v>248</v>
      </c>
      <c r="C22" s="305">
        <v>542.5</v>
      </c>
      <c r="D22" s="305">
        <f t="shared" ref="D22:D28" si="0">C22/$C$19*100</f>
        <v>21.186440677966104</v>
      </c>
      <c r="E22" s="539">
        <v>93.9</v>
      </c>
      <c r="F22" s="299"/>
    </row>
    <row r="23" spans="1:6" ht="17.25" customHeight="1" x14ac:dyDescent="0.3">
      <c r="B23" s="538" t="s">
        <v>249</v>
      </c>
      <c r="C23" s="305">
        <v>157.9</v>
      </c>
      <c r="D23" s="305">
        <f t="shared" si="0"/>
        <v>6.1665234710614705</v>
      </c>
      <c r="E23" s="539">
        <v>100.2</v>
      </c>
    </row>
    <row r="24" spans="1:6" ht="17.25" customHeight="1" x14ac:dyDescent="0.3">
      <c r="B24" s="538" t="s">
        <v>250</v>
      </c>
      <c r="C24" s="305">
        <v>107.6</v>
      </c>
      <c r="D24" s="305">
        <f t="shared" si="0"/>
        <v>4.2021401234085758</v>
      </c>
      <c r="E24" s="539">
        <v>101.6</v>
      </c>
      <c r="F24" s="300"/>
    </row>
    <row r="25" spans="1:6" ht="17.25" customHeight="1" x14ac:dyDescent="0.3">
      <c r="B25" s="538" t="s">
        <v>251</v>
      </c>
      <c r="C25" s="305">
        <v>890.6</v>
      </c>
      <c r="D25" s="305">
        <f t="shared" si="0"/>
        <v>34.78091072404905</v>
      </c>
      <c r="E25" s="539">
        <v>99.2</v>
      </c>
    </row>
    <row r="26" spans="1:6" ht="17.25" customHeight="1" x14ac:dyDescent="0.3">
      <c r="B26" s="538" t="s">
        <v>252</v>
      </c>
      <c r="C26" s="305">
        <v>17.899999999999999</v>
      </c>
      <c r="D26" s="305">
        <f t="shared" si="0"/>
        <v>0.69905490900570177</v>
      </c>
      <c r="E26" s="539">
        <v>90.4</v>
      </c>
    </row>
    <row r="27" spans="1:6" ht="17.25" customHeight="1" x14ac:dyDescent="0.3">
      <c r="B27" s="538" t="s">
        <v>253</v>
      </c>
      <c r="C27" s="305">
        <v>780.3</v>
      </c>
      <c r="D27" s="305">
        <f t="shared" si="0"/>
        <v>30.473326564086538</v>
      </c>
      <c r="E27" s="539">
        <v>101.9</v>
      </c>
    </row>
    <row r="28" spans="1:6" ht="17.25" customHeight="1" thickBot="1" x14ac:dyDescent="0.35">
      <c r="B28" s="540" t="s">
        <v>1044</v>
      </c>
      <c r="C28" s="541">
        <v>0.4</v>
      </c>
      <c r="D28" s="541">
        <f t="shared" si="0"/>
        <v>1.5621338748730767E-2</v>
      </c>
      <c r="E28" s="542" t="s">
        <v>77</v>
      </c>
    </row>
    <row r="29" spans="1:6" x14ac:dyDescent="0.3">
      <c r="B29" s="9" t="s">
        <v>27</v>
      </c>
    </row>
    <row r="31" spans="1:6" ht="17.25" thickBot="1" x14ac:dyDescent="0.35">
      <c r="A31" s="626"/>
      <c r="B31" s="7" t="s">
        <v>1046</v>
      </c>
    </row>
    <row r="32" spans="1:6" x14ac:dyDescent="0.3">
      <c r="A32" s="627"/>
      <c r="B32" s="712" t="s">
        <v>216</v>
      </c>
      <c r="C32" s="283" t="s">
        <v>239</v>
      </c>
      <c r="D32" s="283" t="s">
        <v>241</v>
      </c>
      <c r="E32" s="283" t="s">
        <v>243</v>
      </c>
    </row>
    <row r="33" spans="1:7" ht="17.25" thickBot="1" x14ac:dyDescent="0.35">
      <c r="B33" s="713"/>
      <c r="C33" s="284" t="s">
        <v>240</v>
      </c>
      <c r="D33" s="284" t="s">
        <v>245</v>
      </c>
      <c r="E33" s="284" t="s">
        <v>1043</v>
      </c>
    </row>
    <row r="34" spans="1:7" ht="17.25" thickBot="1" x14ac:dyDescent="0.35">
      <c r="B34" s="99" t="s">
        <v>220</v>
      </c>
      <c r="C34" s="297">
        <v>2560.6</v>
      </c>
      <c r="D34" s="297">
        <v>100</v>
      </c>
      <c r="E34" s="297">
        <v>98.6</v>
      </c>
    </row>
    <row r="35" spans="1:7" ht="17.25" thickBot="1" x14ac:dyDescent="0.35">
      <c r="B35" s="34" t="s">
        <v>254</v>
      </c>
      <c r="C35" s="103"/>
      <c r="D35" s="103"/>
      <c r="E35" s="103"/>
    </row>
    <row r="36" spans="1:7" ht="17.25" thickBot="1" x14ac:dyDescent="0.35">
      <c r="B36" s="34" t="s">
        <v>221</v>
      </c>
      <c r="C36" s="298">
        <v>349.9</v>
      </c>
      <c r="D36" s="298">
        <v>13.664766070452236</v>
      </c>
      <c r="E36" s="298">
        <v>98.2</v>
      </c>
    </row>
    <row r="37" spans="1:7" ht="17.25" thickBot="1" x14ac:dyDescent="0.35">
      <c r="B37" s="34" t="s">
        <v>222</v>
      </c>
      <c r="C37" s="298">
        <v>280.10000000000002</v>
      </c>
      <c r="D37" s="298">
        <v>10.938842458798719</v>
      </c>
      <c r="E37" s="298">
        <v>99.4</v>
      </c>
    </row>
    <row r="38" spans="1:7" ht="17.25" thickBot="1" x14ac:dyDescent="0.35">
      <c r="B38" s="34" t="s">
        <v>223</v>
      </c>
      <c r="C38" s="298">
        <v>286.10000000000002</v>
      </c>
      <c r="D38" s="298">
        <v>11.173162540029683</v>
      </c>
      <c r="E38" s="298">
        <v>97.2</v>
      </c>
    </row>
    <row r="39" spans="1:7" ht="17.25" thickBot="1" x14ac:dyDescent="0.35">
      <c r="B39" s="34" t="s">
        <v>224</v>
      </c>
      <c r="C39" s="298">
        <v>329.1</v>
      </c>
      <c r="D39" s="298">
        <v>12.852456455518238</v>
      </c>
      <c r="E39" s="298">
        <v>99.5</v>
      </c>
    </row>
    <row r="40" spans="1:7" ht="17.25" thickBot="1" x14ac:dyDescent="0.35">
      <c r="B40" s="34" t="s">
        <v>225</v>
      </c>
      <c r="C40" s="298">
        <v>334</v>
      </c>
      <c r="D40" s="298">
        <v>13.04381785519019</v>
      </c>
      <c r="E40" s="298">
        <v>100</v>
      </c>
    </row>
    <row r="41" spans="1:7" ht="17.25" thickBot="1" x14ac:dyDescent="0.35">
      <c r="B41" s="34" t="s">
        <v>226</v>
      </c>
      <c r="C41" s="298">
        <v>290.7</v>
      </c>
      <c r="D41" s="298">
        <v>11.352807935640085</v>
      </c>
      <c r="E41" s="298">
        <v>96.7</v>
      </c>
    </row>
    <row r="42" spans="1:7" ht="17.25" thickBot="1" x14ac:dyDescent="0.35">
      <c r="B42" s="34" t="s">
        <v>227</v>
      </c>
      <c r="C42" s="298">
        <v>353.4</v>
      </c>
      <c r="D42" s="298">
        <v>13.801452784503631</v>
      </c>
      <c r="E42" s="298">
        <v>100.5</v>
      </c>
    </row>
    <row r="43" spans="1:7" ht="17.25" thickBot="1" x14ac:dyDescent="0.35">
      <c r="B43" s="34" t="s">
        <v>228</v>
      </c>
      <c r="C43" s="298">
        <v>337.3</v>
      </c>
      <c r="D43" s="298">
        <v>13.17269389986722</v>
      </c>
      <c r="E43" s="298">
        <v>97.1</v>
      </c>
    </row>
    <row r="44" spans="1:7" x14ac:dyDescent="0.3">
      <c r="B44" s="3" t="s">
        <v>27</v>
      </c>
    </row>
    <row r="46" spans="1:7" ht="17.25" thickBot="1" x14ac:dyDescent="0.35">
      <c r="A46" s="626"/>
      <c r="B46" s="7" t="s">
        <v>1047</v>
      </c>
    </row>
    <row r="47" spans="1:7" ht="33.75" customHeight="1" thickBot="1" x14ac:dyDescent="0.35">
      <c r="A47" s="627"/>
      <c r="B47" s="508" t="s">
        <v>216</v>
      </c>
      <c r="C47" s="366" t="s">
        <v>1148</v>
      </c>
      <c r="D47" s="506" t="s">
        <v>1049</v>
      </c>
      <c r="E47" s="283" t="s">
        <v>1149</v>
      </c>
      <c r="F47" s="507" t="s">
        <v>255</v>
      </c>
      <c r="G47" s="89"/>
    </row>
    <row r="48" spans="1:7" ht="17.25" thickBot="1" x14ac:dyDescent="0.35">
      <c r="B48" s="106" t="s">
        <v>220</v>
      </c>
      <c r="C48" s="301">
        <v>112.1</v>
      </c>
      <c r="D48" s="301">
        <v>94.6</v>
      </c>
      <c r="E48" s="301">
        <v>100</v>
      </c>
      <c r="F48" s="301">
        <v>4.3778801843317972</v>
      </c>
      <c r="G48" s="89"/>
    </row>
    <row r="49" spans="1:11" ht="17.25" thickBot="1" x14ac:dyDescent="0.35">
      <c r="B49" s="108" t="s">
        <v>254</v>
      </c>
      <c r="C49" s="109"/>
      <c r="D49" s="109"/>
      <c r="E49" s="109"/>
      <c r="F49" s="109"/>
      <c r="G49" s="89"/>
    </row>
    <row r="50" spans="1:11" ht="17.25" thickBot="1" x14ac:dyDescent="0.35">
      <c r="B50" s="108" t="s">
        <v>221</v>
      </c>
      <c r="C50" s="302">
        <v>4.5</v>
      </c>
      <c r="D50" s="302">
        <v>105.5</v>
      </c>
      <c r="E50" s="302">
        <v>4.0142729705619979</v>
      </c>
      <c r="F50" s="302">
        <v>1.2860817376393254</v>
      </c>
      <c r="G50" s="89"/>
    </row>
    <row r="51" spans="1:11" ht="17.25" thickBot="1" x14ac:dyDescent="0.35">
      <c r="B51" s="108" t="s">
        <v>222</v>
      </c>
      <c r="C51" s="302">
        <v>6.6</v>
      </c>
      <c r="D51" s="302">
        <v>93</v>
      </c>
      <c r="E51" s="302">
        <v>5.8876003568242643</v>
      </c>
      <c r="F51" s="302">
        <v>2.3563013209568009</v>
      </c>
      <c r="G51" s="89"/>
    </row>
    <row r="52" spans="1:11" ht="17.25" thickBot="1" x14ac:dyDescent="0.35">
      <c r="B52" s="108" t="s">
        <v>223</v>
      </c>
      <c r="C52" s="302">
        <v>7.2</v>
      </c>
      <c r="D52" s="302">
        <v>98.3</v>
      </c>
      <c r="E52" s="302">
        <v>6.4228367528991974</v>
      </c>
      <c r="F52" s="302">
        <v>2.5166025865082138</v>
      </c>
      <c r="G52" s="89"/>
    </row>
    <row r="53" spans="1:11" ht="17.25" thickBot="1" x14ac:dyDescent="0.35">
      <c r="B53" s="108" t="s">
        <v>224</v>
      </c>
      <c r="C53" s="302">
        <v>13.3</v>
      </c>
      <c r="D53" s="302">
        <v>66.599999999999994</v>
      </c>
      <c r="E53" s="302">
        <v>11.864406779661019</v>
      </c>
      <c r="F53" s="302">
        <v>4.0413248252810696</v>
      </c>
      <c r="G53" s="89"/>
    </row>
    <row r="54" spans="1:11" ht="17.25" thickBot="1" x14ac:dyDescent="0.35">
      <c r="B54" s="108" t="s">
        <v>225</v>
      </c>
      <c r="C54" s="302">
        <v>20.7</v>
      </c>
      <c r="D54" s="302">
        <v>118.8</v>
      </c>
      <c r="E54" s="302">
        <v>18.465655664585192</v>
      </c>
      <c r="F54" s="302">
        <v>6.1976047904191613</v>
      </c>
      <c r="G54" s="89"/>
    </row>
    <row r="55" spans="1:11" ht="17.25" thickBot="1" x14ac:dyDescent="0.35">
      <c r="B55" s="108" t="s">
        <v>226</v>
      </c>
      <c r="C55" s="302">
        <v>14.9</v>
      </c>
      <c r="D55" s="302">
        <v>92.9</v>
      </c>
      <c r="E55" s="302">
        <v>13.29170383586084</v>
      </c>
      <c r="F55" s="302">
        <v>5.1255589955280358</v>
      </c>
      <c r="G55" s="89"/>
    </row>
    <row r="56" spans="1:11" ht="17.25" thickBot="1" x14ac:dyDescent="0.35">
      <c r="B56" s="108" t="s">
        <v>227</v>
      </c>
      <c r="C56" s="302">
        <v>29.6</v>
      </c>
      <c r="D56" s="302">
        <v>103.1</v>
      </c>
      <c r="E56" s="302">
        <v>26.404995539696703</v>
      </c>
      <c r="F56" s="302">
        <v>8.3757781550650829</v>
      </c>
      <c r="G56" s="89"/>
    </row>
    <row r="57" spans="1:11" ht="17.25" thickBot="1" x14ac:dyDescent="0.35">
      <c r="B57" s="108" t="s">
        <v>228</v>
      </c>
      <c r="C57" s="302">
        <v>15.4</v>
      </c>
      <c r="D57" s="302">
        <v>86.6</v>
      </c>
      <c r="E57" s="302">
        <v>13.737734165923285</v>
      </c>
      <c r="F57" s="302">
        <v>4.5656685443225609</v>
      </c>
      <c r="G57" s="89"/>
    </row>
    <row r="58" spans="1:11" x14ac:dyDescent="0.3">
      <c r="B58" s="9" t="s">
        <v>27</v>
      </c>
    </row>
    <row r="60" spans="1:11" x14ac:dyDescent="0.3">
      <c r="A60" s="626"/>
      <c r="B60" s="349" t="s">
        <v>1048</v>
      </c>
      <c r="F60" s="7"/>
    </row>
    <row r="61" spans="1:11" ht="33" x14ac:dyDescent="0.3">
      <c r="A61" s="627"/>
      <c r="B61" s="509" t="s">
        <v>216</v>
      </c>
      <c r="C61" s="509" t="s">
        <v>1150</v>
      </c>
      <c r="D61" s="509" t="s">
        <v>1151</v>
      </c>
      <c r="F61" s="707"/>
      <c r="G61" s="707"/>
      <c r="H61" s="707"/>
      <c r="I61" s="460"/>
      <c r="J61" s="132"/>
      <c r="K61" s="132"/>
    </row>
    <row r="62" spans="1:11" x14ac:dyDescent="0.3">
      <c r="B62" s="86" t="s">
        <v>220</v>
      </c>
      <c r="C62" s="543">
        <v>74.599999999999994</v>
      </c>
      <c r="D62" s="543">
        <v>-0.3</v>
      </c>
      <c r="F62" s="707"/>
      <c r="G62" s="460"/>
      <c r="H62" s="460"/>
      <c r="I62" s="460"/>
      <c r="J62" s="132"/>
      <c r="K62" s="132"/>
    </row>
    <row r="63" spans="1:11" x14ac:dyDescent="0.3">
      <c r="B63" s="544" t="s">
        <v>254</v>
      </c>
      <c r="C63" s="544"/>
      <c r="D63" s="544"/>
      <c r="F63" s="623"/>
      <c r="G63" s="624"/>
      <c r="H63" s="624"/>
      <c r="I63" s="624"/>
      <c r="J63" s="132"/>
      <c r="K63" s="132"/>
    </row>
    <row r="64" spans="1:11" x14ac:dyDescent="0.3">
      <c r="B64" s="42" t="s">
        <v>221</v>
      </c>
      <c r="C64" s="545">
        <v>83.4</v>
      </c>
      <c r="D64" s="545">
        <v>-0.2</v>
      </c>
      <c r="F64" s="465"/>
      <c r="G64" s="625"/>
      <c r="H64" s="625"/>
      <c r="I64" s="625"/>
      <c r="J64" s="132"/>
      <c r="K64" s="132"/>
    </row>
    <row r="65" spans="1:11" x14ac:dyDescent="0.3">
      <c r="B65" s="42" t="s">
        <v>222</v>
      </c>
      <c r="C65" s="545">
        <v>77.5</v>
      </c>
      <c r="D65" s="545">
        <v>-0.2</v>
      </c>
      <c r="F65" s="465"/>
      <c r="G65" s="625"/>
      <c r="H65" s="625"/>
      <c r="I65" s="625"/>
      <c r="J65" s="132"/>
      <c r="K65" s="132"/>
    </row>
    <row r="66" spans="1:11" x14ac:dyDescent="0.3">
      <c r="B66" s="42" t="s">
        <v>223</v>
      </c>
      <c r="C66" s="545">
        <v>77.5</v>
      </c>
      <c r="D66" s="545">
        <v>-1.3</v>
      </c>
      <c r="F66" s="465"/>
      <c r="G66" s="625"/>
      <c r="H66" s="625"/>
      <c r="I66" s="625"/>
      <c r="J66" s="132"/>
      <c r="K66" s="132"/>
    </row>
    <row r="67" spans="1:11" x14ac:dyDescent="0.3">
      <c r="B67" s="42" t="s">
        <v>224</v>
      </c>
      <c r="C67" s="545">
        <v>77.099999999999994</v>
      </c>
      <c r="D67" s="545">
        <v>0.9</v>
      </c>
      <c r="F67" s="465"/>
      <c r="G67" s="625"/>
      <c r="H67" s="625"/>
      <c r="I67" s="625"/>
      <c r="J67" s="132"/>
      <c r="K67" s="132"/>
    </row>
    <row r="68" spans="1:11" x14ac:dyDescent="0.3">
      <c r="B68" s="42" t="s">
        <v>225</v>
      </c>
      <c r="C68" s="545">
        <v>76.3</v>
      </c>
      <c r="D68" s="545">
        <v>0.7</v>
      </c>
      <c r="F68" s="465"/>
      <c r="G68" s="625"/>
      <c r="H68" s="625"/>
      <c r="I68" s="625"/>
      <c r="J68" s="132"/>
      <c r="K68" s="132"/>
    </row>
    <row r="69" spans="1:11" x14ac:dyDescent="0.3">
      <c r="B69" s="42" t="s">
        <v>226</v>
      </c>
      <c r="C69" s="545">
        <v>71.3</v>
      </c>
      <c r="D69" s="545">
        <v>-1.7</v>
      </c>
      <c r="F69" s="465"/>
      <c r="G69" s="625"/>
      <c r="H69" s="625"/>
      <c r="I69" s="625"/>
      <c r="J69" s="132"/>
      <c r="K69" s="132"/>
    </row>
    <row r="70" spans="1:11" x14ac:dyDescent="0.3">
      <c r="B70" s="42" t="s">
        <v>227</v>
      </c>
      <c r="C70" s="545">
        <v>69.3</v>
      </c>
      <c r="D70" s="545">
        <v>0.9</v>
      </c>
      <c r="F70" s="465"/>
      <c r="G70" s="625"/>
      <c r="H70" s="625"/>
      <c r="I70" s="625"/>
      <c r="J70" s="132"/>
      <c r="K70" s="132"/>
    </row>
    <row r="71" spans="1:11" x14ac:dyDescent="0.3">
      <c r="B71" s="42" t="s">
        <v>228</v>
      </c>
      <c r="C71" s="545">
        <v>67.8</v>
      </c>
      <c r="D71" s="545">
        <v>-1.8</v>
      </c>
      <c r="F71" s="465"/>
      <c r="G71" s="625"/>
      <c r="H71" s="625"/>
      <c r="I71" s="625"/>
      <c r="J71" s="132"/>
      <c r="K71" s="132"/>
    </row>
    <row r="72" spans="1:11" x14ac:dyDescent="0.3">
      <c r="B72" s="9" t="s">
        <v>27</v>
      </c>
      <c r="C72" s="546"/>
      <c r="D72" s="546"/>
      <c r="F72" s="132"/>
      <c r="G72" s="132"/>
      <c r="H72" s="132"/>
      <c r="I72" s="132"/>
      <c r="J72" s="132"/>
      <c r="K72" s="132"/>
    </row>
    <row r="73" spans="1:11" x14ac:dyDescent="0.3">
      <c r="F73" s="132"/>
      <c r="G73" s="132"/>
      <c r="H73" s="132"/>
      <c r="I73" s="132"/>
      <c r="J73" s="132"/>
      <c r="K73" s="132"/>
    </row>
    <row r="75" spans="1:11" x14ac:dyDescent="0.3">
      <c r="A75" s="626"/>
      <c r="B75" s="7" t="s">
        <v>779</v>
      </c>
    </row>
    <row r="76" spans="1:11" x14ac:dyDescent="0.3">
      <c r="B76" s="708" t="s">
        <v>256</v>
      </c>
      <c r="C76" s="708">
        <v>2020</v>
      </c>
      <c r="D76" s="708"/>
      <c r="E76" s="708"/>
      <c r="F76" s="709">
        <v>2021</v>
      </c>
      <c r="G76" s="710"/>
      <c r="H76" s="711"/>
    </row>
    <row r="77" spans="1:11" ht="49.5" x14ac:dyDescent="0.3">
      <c r="B77" s="708"/>
      <c r="C77" s="282" t="s">
        <v>257</v>
      </c>
      <c r="D77" s="476" t="s">
        <v>945</v>
      </c>
      <c r="E77" s="282" t="s">
        <v>258</v>
      </c>
      <c r="F77" s="282" t="s">
        <v>257</v>
      </c>
      <c r="G77" s="282" t="s">
        <v>1049</v>
      </c>
      <c r="H77" s="282" t="s">
        <v>258</v>
      </c>
    </row>
    <row r="78" spans="1:11" x14ac:dyDescent="0.3">
      <c r="B78" s="41" t="s">
        <v>259</v>
      </c>
      <c r="C78" s="216">
        <v>387084</v>
      </c>
      <c r="D78" s="305">
        <v>98.2</v>
      </c>
      <c r="E78" s="305">
        <v>16.3</v>
      </c>
      <c r="F78" s="216">
        <v>393561</v>
      </c>
      <c r="G78" s="305">
        <v>101.5</v>
      </c>
      <c r="H78" s="305">
        <v>16.710960478653412</v>
      </c>
    </row>
    <row r="79" spans="1:11" x14ac:dyDescent="0.3">
      <c r="B79" s="41" t="s">
        <v>260</v>
      </c>
      <c r="C79" s="216">
        <v>230125</v>
      </c>
      <c r="D79" s="305">
        <v>99</v>
      </c>
      <c r="E79" s="305">
        <v>9.6999999999999993</v>
      </c>
      <c r="F79" s="216">
        <v>232648</v>
      </c>
      <c r="G79" s="305">
        <v>99.8</v>
      </c>
      <c r="H79" s="305">
        <v>9.8784471363721487</v>
      </c>
    </row>
    <row r="80" spans="1:11" x14ac:dyDescent="0.3">
      <c r="B80" s="41" t="s">
        <v>261</v>
      </c>
      <c r="C80" s="216">
        <v>403059</v>
      </c>
      <c r="D80" s="305">
        <v>98.3</v>
      </c>
      <c r="E80" s="305">
        <v>17</v>
      </c>
      <c r="F80" s="216">
        <v>391881</v>
      </c>
      <c r="G80" s="305">
        <v>96.1</v>
      </c>
      <c r="H80" s="305">
        <v>16.639626140128666</v>
      </c>
    </row>
    <row r="81" spans="2:8" x14ac:dyDescent="0.3">
      <c r="B81" s="41" t="s">
        <v>262</v>
      </c>
      <c r="C81" s="216">
        <v>155941</v>
      </c>
      <c r="D81" s="305">
        <v>98.3</v>
      </c>
      <c r="E81" s="305">
        <v>6.6</v>
      </c>
      <c r="F81" s="216">
        <v>158638</v>
      </c>
      <c r="G81" s="305">
        <v>101.9</v>
      </c>
      <c r="H81" s="305">
        <v>6.7359147588623367</v>
      </c>
    </row>
    <row r="82" spans="2:8" x14ac:dyDescent="0.3">
      <c r="B82" s="41" t="s">
        <v>263</v>
      </c>
      <c r="C82" s="216">
        <v>162580.00000000009</v>
      </c>
      <c r="D82" s="305">
        <v>104.1</v>
      </c>
      <c r="E82" s="305">
        <v>6.8</v>
      </c>
      <c r="F82" s="216">
        <v>154640</v>
      </c>
      <c r="G82" s="305">
        <v>95.9</v>
      </c>
      <c r="H82" s="305">
        <v>6.5661560175397549</v>
      </c>
    </row>
    <row r="83" spans="2:8" x14ac:dyDescent="0.3">
      <c r="B83" s="41" t="s">
        <v>264</v>
      </c>
      <c r="C83" s="216">
        <v>393261</v>
      </c>
      <c r="D83" s="305">
        <v>95.7</v>
      </c>
      <c r="E83" s="305">
        <v>16.5</v>
      </c>
      <c r="F83" s="216">
        <v>392240</v>
      </c>
      <c r="G83" s="305">
        <v>99.4</v>
      </c>
      <c r="H83" s="305">
        <v>16.65486960889675</v>
      </c>
    </row>
    <row r="84" spans="2:8" x14ac:dyDescent="0.3">
      <c r="B84" s="41" t="s">
        <v>265</v>
      </c>
      <c r="C84" s="216">
        <v>645000</v>
      </c>
      <c r="D84" s="305">
        <v>98</v>
      </c>
      <c r="E84" s="305">
        <v>27.1</v>
      </c>
      <c r="F84" s="216">
        <v>631500</v>
      </c>
      <c r="G84" s="305">
        <v>99.9</v>
      </c>
      <c r="H84" s="305">
        <v>26.81406832046272</v>
      </c>
    </row>
    <row r="85" spans="2:8" x14ac:dyDescent="0.3">
      <c r="B85" s="40" t="s">
        <v>14</v>
      </c>
      <c r="C85" s="217">
        <v>2377050</v>
      </c>
      <c r="D85" s="306">
        <v>98.2</v>
      </c>
      <c r="E85" s="306">
        <v>100</v>
      </c>
      <c r="F85" s="217">
        <v>2355107</v>
      </c>
      <c r="G85" s="306">
        <v>99.3</v>
      </c>
      <c r="H85" s="306">
        <v>100</v>
      </c>
    </row>
    <row r="86" spans="2:8" x14ac:dyDescent="0.3">
      <c r="B86" s="83" t="s">
        <v>1050</v>
      </c>
    </row>
    <row r="87" spans="2:8" x14ac:dyDescent="0.3">
      <c r="B87" s="85" t="s">
        <v>266</v>
      </c>
    </row>
  </sheetData>
  <mergeCells count="10">
    <mergeCell ref="B4:B5"/>
    <mergeCell ref="B7:E7"/>
    <mergeCell ref="B17:B18"/>
    <mergeCell ref="B20:E20"/>
    <mergeCell ref="B32:B33"/>
    <mergeCell ref="F61:F62"/>
    <mergeCell ref="G61:H61"/>
    <mergeCell ref="B76:B77"/>
    <mergeCell ref="C76:E76"/>
    <mergeCell ref="F76:H7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A1:N58"/>
  <sheetViews>
    <sheetView zoomScale="80" zoomScaleNormal="80" workbookViewId="0">
      <selection sqref="A1:A1048576"/>
    </sheetView>
  </sheetViews>
  <sheetFormatPr defaultRowHeight="15" customHeight="1" x14ac:dyDescent="0.3"/>
  <cols>
    <col min="1" max="1" width="8.42578125" style="96" customWidth="1"/>
    <col min="2" max="2" width="26.42578125" style="1" customWidth="1"/>
    <col min="3" max="3" width="15.140625" style="1" customWidth="1"/>
    <col min="4" max="4" width="11.28515625" style="1" customWidth="1"/>
    <col min="5" max="5" width="17.7109375" style="1" customWidth="1"/>
    <col min="6" max="6" width="13.85546875" style="1" customWidth="1"/>
    <col min="7" max="7" width="13.7109375" style="1" customWidth="1"/>
    <col min="8" max="8" width="6.85546875" style="1" customWidth="1"/>
    <col min="9" max="9" width="12.7109375" style="1" customWidth="1"/>
    <col min="10" max="10" width="33.42578125" style="1" customWidth="1"/>
    <col min="11" max="11" width="13.28515625" style="1" customWidth="1"/>
    <col min="12" max="12" width="18" style="1" customWidth="1"/>
    <col min="13" max="13" width="20.7109375" style="1" customWidth="1"/>
    <col min="14" max="15" width="9.140625" style="1"/>
    <col min="16" max="16" width="42.5703125" style="1" customWidth="1"/>
    <col min="17" max="17" width="28.5703125" style="1" customWidth="1"/>
    <col min="18" max="18" width="30.7109375" style="1" customWidth="1"/>
    <col min="19" max="19" width="37.42578125" style="1" customWidth="1"/>
    <col min="20" max="16384" width="9.140625" style="1"/>
  </cols>
  <sheetData>
    <row r="1" spans="1:13" s="334" customFormat="1" ht="24.75" customHeight="1" x14ac:dyDescent="0.25">
      <c r="A1" s="333"/>
      <c r="B1" s="374"/>
    </row>
    <row r="2" spans="1:13" ht="15" customHeight="1" x14ac:dyDescent="0.3">
      <c r="A2" s="626"/>
      <c r="B2" s="375" t="s">
        <v>1051</v>
      </c>
    </row>
    <row r="3" spans="1:13" ht="15" customHeight="1" x14ac:dyDescent="0.3">
      <c r="A3" s="627"/>
      <c r="B3" s="194"/>
    </row>
    <row r="4" spans="1:13" ht="30.75" customHeight="1" x14ac:dyDescent="0.3">
      <c r="J4" s="218" t="s">
        <v>758</v>
      </c>
      <c r="K4" s="205" t="s">
        <v>759</v>
      </c>
      <c r="L4" s="205" t="s">
        <v>267</v>
      </c>
      <c r="M4" s="205" t="s">
        <v>725</v>
      </c>
    </row>
    <row r="5" spans="1:13" ht="15" customHeight="1" x14ac:dyDescent="0.3">
      <c r="J5" s="4" t="s">
        <v>727</v>
      </c>
      <c r="K5" s="4" t="s">
        <v>728</v>
      </c>
      <c r="L5" s="230">
        <v>110.25</v>
      </c>
      <c r="M5" s="548">
        <v>0.28807901595866292</v>
      </c>
    </row>
    <row r="6" spans="1:13" ht="15" customHeight="1" x14ac:dyDescent="0.3">
      <c r="J6" s="4" t="s">
        <v>744</v>
      </c>
      <c r="K6" s="4" t="s">
        <v>743</v>
      </c>
      <c r="L6" s="230">
        <v>3295.25</v>
      </c>
      <c r="M6" s="548">
        <v>0.81013688307808995</v>
      </c>
    </row>
    <row r="7" spans="1:13" ht="15" customHeight="1" x14ac:dyDescent="0.3">
      <c r="J7" s="4" t="s">
        <v>745</v>
      </c>
      <c r="K7" s="4" t="s">
        <v>729</v>
      </c>
      <c r="L7" s="230">
        <v>667</v>
      </c>
      <c r="M7" s="548">
        <v>0.52202973299783595</v>
      </c>
    </row>
    <row r="8" spans="1:13" ht="15" customHeight="1" x14ac:dyDescent="0.3">
      <c r="J8" s="4" t="s">
        <v>746</v>
      </c>
      <c r="K8" s="4" t="s">
        <v>730</v>
      </c>
      <c r="L8" s="230">
        <v>1715</v>
      </c>
      <c r="M8" s="548">
        <v>0.59517560717021767</v>
      </c>
    </row>
    <row r="9" spans="1:13" ht="15" customHeight="1" x14ac:dyDescent="0.3">
      <c r="J9" s="4" t="s">
        <v>748</v>
      </c>
      <c r="K9" s="4" t="s">
        <v>731</v>
      </c>
      <c r="L9" s="230">
        <v>1706</v>
      </c>
      <c r="M9" s="548">
        <v>1.2855945215286215</v>
      </c>
    </row>
    <row r="10" spans="1:13" ht="15" customHeight="1" x14ac:dyDescent="0.3">
      <c r="J10" s="4" t="s">
        <v>747</v>
      </c>
      <c r="K10" s="4" t="s">
        <v>732</v>
      </c>
      <c r="L10" s="230">
        <v>472.75</v>
      </c>
      <c r="M10" s="548">
        <v>0.68030147680463371</v>
      </c>
    </row>
    <row r="11" spans="1:13" ht="15" customHeight="1" x14ac:dyDescent="0.3">
      <c r="J11" s="4" t="s">
        <v>749</v>
      </c>
      <c r="K11" s="4" t="s">
        <v>733</v>
      </c>
      <c r="L11" s="230">
        <v>365</v>
      </c>
      <c r="M11" s="548">
        <v>0.51006326880683628</v>
      </c>
    </row>
    <row r="12" spans="1:13" ht="15" customHeight="1" x14ac:dyDescent="0.3">
      <c r="J12" s="4" t="s">
        <v>750</v>
      </c>
      <c r="K12" s="4" t="s">
        <v>734</v>
      </c>
      <c r="L12" s="230">
        <v>722</v>
      </c>
      <c r="M12" s="548">
        <v>2.1028258542730032</v>
      </c>
    </row>
    <row r="13" spans="1:13" ht="15" customHeight="1" x14ac:dyDescent="0.3">
      <c r="J13" s="4" t="s">
        <v>751</v>
      </c>
      <c r="K13" s="4" t="s">
        <v>735</v>
      </c>
      <c r="L13" s="230">
        <v>7.75</v>
      </c>
      <c r="M13" s="548">
        <v>3.0992251937015745E-2</v>
      </c>
    </row>
    <row r="14" spans="1:13" ht="15" customHeight="1" x14ac:dyDescent="0.3">
      <c r="J14" s="4" t="s">
        <v>752</v>
      </c>
      <c r="K14" s="4" t="s">
        <v>736</v>
      </c>
      <c r="L14" s="230">
        <v>213.75</v>
      </c>
      <c r="M14" s="548">
        <v>0.1904880727731276</v>
      </c>
    </row>
    <row r="15" spans="1:13" ht="15" customHeight="1" x14ac:dyDescent="0.3">
      <c r="J15" s="4" t="s">
        <v>753</v>
      </c>
      <c r="K15" s="4" t="s">
        <v>737</v>
      </c>
      <c r="L15" s="230">
        <v>179.25</v>
      </c>
      <c r="M15" s="548">
        <v>0.17642673123343691</v>
      </c>
    </row>
    <row r="16" spans="1:13" ht="15" customHeight="1" x14ac:dyDescent="0.3">
      <c r="J16" s="4" t="s">
        <v>754</v>
      </c>
      <c r="K16" s="4" t="s">
        <v>738</v>
      </c>
      <c r="L16" s="230">
        <v>6245.25</v>
      </c>
      <c r="M16" s="548">
        <v>3.9493092147386495</v>
      </c>
    </row>
    <row r="17" spans="2:14" ht="15" customHeight="1" x14ac:dyDescent="0.3">
      <c r="J17" s="4" t="s">
        <v>695</v>
      </c>
      <c r="K17" s="4" t="s">
        <v>739</v>
      </c>
      <c r="L17" s="230">
        <v>251.5</v>
      </c>
      <c r="M17" s="548">
        <v>0.14105677605343891</v>
      </c>
    </row>
    <row r="18" spans="2:14" ht="15" customHeight="1" x14ac:dyDescent="0.3">
      <c r="J18" s="4" t="s">
        <v>755</v>
      </c>
      <c r="K18" s="4" t="s">
        <v>740</v>
      </c>
      <c r="L18" s="230">
        <v>1100.25</v>
      </c>
      <c r="M18" s="548">
        <v>0.72854950610600966</v>
      </c>
    </row>
    <row r="19" spans="2:14" ht="15" customHeight="1" x14ac:dyDescent="0.3">
      <c r="J19" s="4" t="s">
        <v>756</v>
      </c>
      <c r="K19" s="4" t="s">
        <v>741</v>
      </c>
      <c r="L19" s="230">
        <v>251</v>
      </c>
      <c r="M19" s="548">
        <v>1.0661795939172543</v>
      </c>
    </row>
    <row r="20" spans="2:14" ht="15" customHeight="1" x14ac:dyDescent="0.3">
      <c r="J20" s="4" t="s">
        <v>757</v>
      </c>
      <c r="K20" s="4" t="s">
        <v>742</v>
      </c>
      <c r="L20" s="230">
        <v>124.75</v>
      </c>
      <c r="M20" s="548">
        <v>0.40314436446189517</v>
      </c>
    </row>
    <row r="22" spans="2:14" ht="15" customHeight="1" x14ac:dyDescent="0.3">
      <c r="B22" s="85"/>
      <c r="J22" s="194"/>
      <c r="K22" s="194"/>
      <c r="L22" s="194"/>
      <c r="M22" s="194"/>
      <c r="N22" s="194"/>
    </row>
    <row r="23" spans="2:14" ht="15" customHeight="1" x14ac:dyDescent="0.3">
      <c r="B23" s="85"/>
      <c r="J23" s="194"/>
      <c r="K23" s="194"/>
      <c r="L23" s="194"/>
      <c r="M23" s="194"/>
      <c r="N23" s="194"/>
    </row>
    <row r="24" spans="2:14" ht="15" customHeight="1" x14ac:dyDescent="0.3">
      <c r="B24" s="85"/>
      <c r="J24" s="194"/>
      <c r="K24" s="194"/>
      <c r="L24" s="194"/>
      <c r="M24" s="194"/>
      <c r="N24" s="194"/>
    </row>
    <row r="25" spans="2:14" ht="15" customHeight="1" x14ac:dyDescent="0.3">
      <c r="B25" s="431" t="s">
        <v>726</v>
      </c>
      <c r="J25" s="194"/>
      <c r="K25" s="194"/>
      <c r="L25" s="194"/>
      <c r="M25" s="194"/>
      <c r="N25" s="549"/>
    </row>
    <row r="26" spans="2:14" ht="15" customHeight="1" x14ac:dyDescent="0.3">
      <c r="B26" s="431" t="s">
        <v>426</v>
      </c>
      <c r="J26" s="194"/>
      <c r="K26" s="194"/>
      <c r="L26" s="194"/>
      <c r="M26" s="194"/>
      <c r="N26" s="549"/>
    </row>
    <row r="27" spans="2:14" ht="15" customHeight="1" x14ac:dyDescent="0.3">
      <c r="B27" s="431" t="s">
        <v>427</v>
      </c>
      <c r="J27" s="194"/>
      <c r="K27" s="194"/>
      <c r="L27" s="194"/>
      <c r="M27" s="194"/>
      <c r="N27" s="549"/>
    </row>
    <row r="28" spans="2:14" ht="15" customHeight="1" x14ac:dyDescent="0.3">
      <c r="B28" s="431" t="s">
        <v>429</v>
      </c>
      <c r="J28" s="194"/>
      <c r="K28" s="194"/>
      <c r="L28" s="194"/>
      <c r="M28" s="194"/>
      <c r="N28" s="549"/>
    </row>
    <row r="29" spans="2:14" ht="15" customHeight="1" x14ac:dyDescent="0.3">
      <c r="B29" s="431" t="s">
        <v>430</v>
      </c>
      <c r="J29" s="194"/>
      <c r="K29" s="194"/>
      <c r="L29" s="194"/>
      <c r="M29" s="194"/>
      <c r="N29" s="549"/>
    </row>
    <row r="30" spans="2:14" ht="15" customHeight="1" x14ac:dyDescent="0.3">
      <c r="B30" s="431" t="s">
        <v>431</v>
      </c>
      <c r="J30" s="194"/>
      <c r="K30" s="194"/>
      <c r="L30" s="194"/>
      <c r="M30" s="194"/>
      <c r="N30" s="549"/>
    </row>
    <row r="31" spans="2:14" ht="15" customHeight="1" x14ac:dyDescent="0.3">
      <c r="B31" s="431" t="s">
        <v>432</v>
      </c>
      <c r="J31" s="194"/>
      <c r="K31" s="194"/>
      <c r="L31" s="194"/>
      <c r="M31" s="194"/>
      <c r="N31" s="549"/>
    </row>
    <row r="32" spans="2:14" ht="15" customHeight="1" x14ac:dyDescent="0.3">
      <c r="B32" s="431" t="s">
        <v>433</v>
      </c>
      <c r="J32" s="194"/>
      <c r="K32" s="194"/>
      <c r="L32" s="194"/>
      <c r="M32" s="194"/>
      <c r="N32" s="549"/>
    </row>
    <row r="33" spans="1:14" ht="15" customHeight="1" x14ac:dyDescent="0.3">
      <c r="B33" s="431" t="s">
        <v>434</v>
      </c>
      <c r="J33" s="194"/>
      <c r="K33" s="194"/>
      <c r="L33" s="194"/>
      <c r="M33" s="194"/>
      <c r="N33" s="549"/>
    </row>
    <row r="34" spans="1:14" ht="15" customHeight="1" x14ac:dyDescent="0.3">
      <c r="B34" s="431" t="s">
        <v>435</v>
      </c>
      <c r="J34" s="194"/>
      <c r="K34" s="194"/>
      <c r="L34" s="194"/>
      <c r="M34" s="194"/>
      <c r="N34" s="549"/>
    </row>
    <row r="35" spans="1:14" ht="15" customHeight="1" x14ac:dyDescent="0.3">
      <c r="B35" s="431" t="s">
        <v>436</v>
      </c>
      <c r="J35" s="194"/>
      <c r="K35" s="194"/>
      <c r="L35" s="194"/>
      <c r="M35" s="194"/>
      <c r="N35" s="549"/>
    </row>
    <row r="36" spans="1:14" ht="15" customHeight="1" x14ac:dyDescent="0.3">
      <c r="B36" s="431" t="s">
        <v>437</v>
      </c>
      <c r="J36" s="194"/>
      <c r="K36" s="194"/>
      <c r="L36" s="194"/>
      <c r="M36" s="194"/>
      <c r="N36" s="549"/>
    </row>
    <row r="37" spans="1:14" ht="15" customHeight="1" x14ac:dyDescent="0.3">
      <c r="B37" s="431" t="s">
        <v>438</v>
      </c>
      <c r="J37" s="194"/>
      <c r="K37" s="194"/>
      <c r="L37" s="194"/>
      <c r="M37" s="194"/>
      <c r="N37" s="549"/>
    </row>
    <row r="38" spans="1:14" ht="15" customHeight="1" x14ac:dyDescent="0.3">
      <c r="B38" s="431" t="s">
        <v>439</v>
      </c>
      <c r="J38" s="194"/>
      <c r="K38" s="194"/>
      <c r="L38" s="194"/>
      <c r="M38" s="194"/>
      <c r="N38" s="549"/>
    </row>
    <row r="39" spans="1:14" ht="15" customHeight="1" x14ac:dyDescent="0.3">
      <c r="B39" s="431" t="s">
        <v>440</v>
      </c>
      <c r="J39" s="194"/>
      <c r="K39" s="194"/>
      <c r="L39" s="194"/>
      <c r="M39" s="194"/>
      <c r="N39" s="549"/>
    </row>
    <row r="40" spans="1:14" ht="15" customHeight="1" x14ac:dyDescent="0.3">
      <c r="B40" s="431" t="s">
        <v>441</v>
      </c>
      <c r="J40" s="194"/>
      <c r="K40" s="194"/>
      <c r="L40" s="194"/>
      <c r="M40" s="194"/>
      <c r="N40" s="549"/>
    </row>
    <row r="41" spans="1:14" ht="15" customHeight="1" x14ac:dyDescent="0.3">
      <c r="B41" s="431" t="s">
        <v>442</v>
      </c>
      <c r="J41" s="194"/>
      <c r="K41" s="194"/>
      <c r="L41" s="194"/>
      <c r="M41" s="194"/>
      <c r="N41" s="194"/>
    </row>
    <row r="42" spans="1:14" ht="15" customHeight="1" x14ac:dyDescent="0.3">
      <c r="B42" s="199" t="s">
        <v>1054</v>
      </c>
    </row>
    <row r="45" spans="1:14" ht="15" customHeight="1" x14ac:dyDescent="0.3">
      <c r="A45" s="626"/>
      <c r="B45" s="349" t="s">
        <v>1052</v>
      </c>
    </row>
    <row r="46" spans="1:14" ht="15" customHeight="1" x14ac:dyDescent="0.3">
      <c r="A46" s="627"/>
      <c r="B46" s="722" t="s">
        <v>216</v>
      </c>
      <c r="C46" s="722" t="s">
        <v>267</v>
      </c>
      <c r="D46" s="722"/>
      <c r="E46" s="708" t="s">
        <v>870</v>
      </c>
      <c r="F46" s="323" t="s">
        <v>243</v>
      </c>
      <c r="G46" s="708" t="s">
        <v>725</v>
      </c>
    </row>
    <row r="47" spans="1:14" ht="39" customHeight="1" x14ac:dyDescent="0.3">
      <c r="B47" s="722"/>
      <c r="C47" s="323" t="s">
        <v>268</v>
      </c>
      <c r="D47" s="355" t="s">
        <v>269</v>
      </c>
      <c r="E47" s="708"/>
      <c r="F47" s="477" t="s">
        <v>1043</v>
      </c>
      <c r="G47" s="708"/>
    </row>
    <row r="48" spans="1:14" ht="15" customHeight="1" x14ac:dyDescent="0.3">
      <c r="B48" s="86" t="s">
        <v>220</v>
      </c>
      <c r="C48" s="219">
        <v>17427</v>
      </c>
      <c r="D48" s="326">
        <v>100</v>
      </c>
      <c r="E48" s="219">
        <v>1364</v>
      </c>
      <c r="F48" s="306">
        <v>108.5</v>
      </c>
      <c r="G48" s="306">
        <v>0.9</v>
      </c>
    </row>
    <row r="49" spans="2:9" ht="15" customHeight="1" x14ac:dyDescent="0.3">
      <c r="B49" s="42" t="s">
        <v>254</v>
      </c>
      <c r="C49" s="219" t="s">
        <v>702</v>
      </c>
      <c r="D49" s="326" t="s">
        <v>702</v>
      </c>
      <c r="E49" s="219"/>
      <c r="F49" s="306" t="s">
        <v>702</v>
      </c>
      <c r="G49" s="306"/>
    </row>
    <row r="50" spans="2:9" ht="15" customHeight="1" x14ac:dyDescent="0.3">
      <c r="B50" s="42" t="s">
        <v>221</v>
      </c>
      <c r="C50" s="220">
        <v>7714</v>
      </c>
      <c r="D50" s="327">
        <v>44.26464681241751</v>
      </c>
      <c r="E50" s="220">
        <v>176</v>
      </c>
      <c r="F50" s="305">
        <v>102.3</v>
      </c>
      <c r="G50" s="305">
        <v>1.3</v>
      </c>
      <c r="I50" s="10"/>
    </row>
    <row r="51" spans="2:9" ht="15" customHeight="1" x14ac:dyDescent="0.3">
      <c r="B51" s="42" t="s">
        <v>222</v>
      </c>
      <c r="C51" s="220">
        <v>1333</v>
      </c>
      <c r="D51" s="327">
        <v>7.6490503242095595</v>
      </c>
      <c r="E51" s="220">
        <v>173</v>
      </c>
      <c r="F51" s="305">
        <v>114.9</v>
      </c>
      <c r="G51" s="305">
        <v>0.8</v>
      </c>
      <c r="I51" s="10"/>
    </row>
    <row r="52" spans="2:9" ht="15" customHeight="1" x14ac:dyDescent="0.3">
      <c r="B52" s="42" t="s">
        <v>223</v>
      </c>
      <c r="C52" s="220">
        <v>1152</v>
      </c>
      <c r="D52" s="327">
        <v>6.6104320881390937</v>
      </c>
      <c r="E52" s="220">
        <v>66</v>
      </c>
      <c r="F52" s="305">
        <v>106.1</v>
      </c>
      <c r="G52" s="305">
        <v>0.7</v>
      </c>
      <c r="I52" s="10"/>
    </row>
    <row r="53" spans="2:9" ht="15" customHeight="1" x14ac:dyDescent="0.3">
      <c r="B53" s="42" t="s">
        <v>224</v>
      </c>
      <c r="C53" s="220">
        <v>1178</v>
      </c>
      <c r="D53" s="327">
        <v>6.7596258679061227</v>
      </c>
      <c r="E53" s="220">
        <v>139</v>
      </c>
      <c r="F53" s="305">
        <v>113.4</v>
      </c>
      <c r="G53" s="305">
        <v>0.6</v>
      </c>
      <c r="I53" s="10"/>
    </row>
    <row r="54" spans="2:9" ht="15" customHeight="1" x14ac:dyDescent="0.3">
      <c r="B54" s="42" t="s">
        <v>225</v>
      </c>
      <c r="C54" s="220">
        <v>1739</v>
      </c>
      <c r="D54" s="327">
        <v>9.9787685774946926</v>
      </c>
      <c r="E54" s="220">
        <v>274</v>
      </c>
      <c r="F54" s="305">
        <v>118.7</v>
      </c>
      <c r="G54" s="305">
        <v>0.8</v>
      </c>
      <c r="I54" s="10"/>
    </row>
    <row r="55" spans="2:9" ht="15" customHeight="1" x14ac:dyDescent="0.3">
      <c r="B55" s="42" t="s">
        <v>226</v>
      </c>
      <c r="C55" s="220">
        <v>1832</v>
      </c>
      <c r="D55" s="327">
        <v>10.512423251276754</v>
      </c>
      <c r="E55" s="220">
        <v>227</v>
      </c>
      <c r="F55" s="305">
        <v>114.1</v>
      </c>
      <c r="G55" s="305">
        <v>0.9</v>
      </c>
      <c r="I55" s="10"/>
    </row>
    <row r="56" spans="2:9" ht="15" customHeight="1" x14ac:dyDescent="0.3">
      <c r="B56" s="42" t="s">
        <v>227</v>
      </c>
      <c r="C56" s="220">
        <v>1278</v>
      </c>
      <c r="D56" s="327">
        <v>7.333448097779308</v>
      </c>
      <c r="E56" s="220">
        <v>164</v>
      </c>
      <c r="F56" s="305">
        <v>114.7</v>
      </c>
      <c r="G56" s="305">
        <v>0.6</v>
      </c>
      <c r="I56" s="10"/>
    </row>
    <row r="57" spans="2:9" ht="15" customHeight="1" x14ac:dyDescent="0.3">
      <c r="B57" s="42" t="s">
        <v>228</v>
      </c>
      <c r="C57" s="220">
        <v>1201</v>
      </c>
      <c r="D57" s="327">
        <v>6.8916049807769557</v>
      </c>
      <c r="E57" s="220">
        <v>145</v>
      </c>
      <c r="F57" s="305">
        <v>113.7</v>
      </c>
      <c r="G57" s="305">
        <v>0.6</v>
      </c>
      <c r="I57" s="10"/>
    </row>
    <row r="58" spans="2:9" ht="15" customHeight="1" x14ac:dyDescent="0.3">
      <c r="B58" s="83" t="s">
        <v>1053</v>
      </c>
    </row>
  </sheetData>
  <mergeCells count="4">
    <mergeCell ref="G46:G47"/>
    <mergeCell ref="B46:B47"/>
    <mergeCell ref="C46:D46"/>
    <mergeCell ref="E46:E4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A1:AG40"/>
  <sheetViews>
    <sheetView zoomScale="80" zoomScaleNormal="80" workbookViewId="0">
      <selection sqref="A1:A1048576"/>
    </sheetView>
  </sheetViews>
  <sheetFormatPr defaultRowHeight="16.5" x14ac:dyDescent="0.3"/>
  <cols>
    <col min="1" max="1" width="9.140625" style="194"/>
    <col min="2" max="13" width="9.140625" style="1"/>
    <col min="14" max="14" width="11.28515625" style="1" customWidth="1"/>
    <col min="15" max="15" width="9.140625" style="1"/>
    <col min="16" max="19" width="17" style="1" customWidth="1"/>
    <col min="20" max="21" width="9.140625" style="1"/>
    <col min="22" max="23" width="9.140625" style="132"/>
    <col min="24" max="24" width="10.42578125" style="132" bestFit="1" customWidth="1"/>
    <col min="25" max="26" width="9.140625" style="132"/>
    <col min="27" max="27" width="10.42578125" style="132" bestFit="1" customWidth="1"/>
    <col min="28" max="33" width="9.140625" style="132"/>
    <col min="34" max="16384" width="9.140625" style="1"/>
  </cols>
  <sheetData>
    <row r="1" spans="1:33" x14ac:dyDescent="0.3">
      <c r="A1" s="206"/>
    </row>
    <row r="2" spans="1:33" x14ac:dyDescent="0.3">
      <c r="A2" s="632"/>
      <c r="B2" s="12" t="s">
        <v>907</v>
      </c>
    </row>
    <row r="3" spans="1:33" s="25" customFormat="1" ht="49.5" x14ac:dyDescent="0.3">
      <c r="A3" s="207"/>
      <c r="O3" s="221" t="s">
        <v>576</v>
      </c>
      <c r="P3" s="221" t="s">
        <v>270</v>
      </c>
      <c r="Q3" s="221" t="s">
        <v>271</v>
      </c>
      <c r="R3" s="221" t="s">
        <v>272</v>
      </c>
      <c r="S3" s="221" t="s">
        <v>273</v>
      </c>
      <c r="V3" s="628"/>
      <c r="W3" s="628"/>
      <c r="X3" s="628"/>
      <c r="Y3" s="628"/>
      <c r="Z3" s="628"/>
      <c r="AA3" s="628"/>
      <c r="AB3" s="628"/>
      <c r="AC3" s="628"/>
      <c r="AD3" s="628"/>
      <c r="AE3" s="628"/>
      <c r="AF3" s="628"/>
      <c r="AG3" s="628"/>
    </row>
    <row r="4" spans="1:33" x14ac:dyDescent="0.3">
      <c r="O4" s="113" t="s">
        <v>274</v>
      </c>
      <c r="P4" s="222">
        <v>395.5</v>
      </c>
      <c r="Q4" s="222">
        <v>434.63766666666669</v>
      </c>
      <c r="R4" s="223">
        <v>14.5</v>
      </c>
      <c r="S4" s="223">
        <v>14.729999999999999</v>
      </c>
    </row>
    <row r="5" spans="1:33" x14ac:dyDescent="0.3">
      <c r="O5" s="113" t="s">
        <v>275</v>
      </c>
      <c r="P5" s="222">
        <v>380</v>
      </c>
      <c r="Q5" s="222">
        <v>418.54700000000003</v>
      </c>
      <c r="R5" s="223">
        <v>14</v>
      </c>
      <c r="S5" s="223">
        <v>14.306666666666667</v>
      </c>
    </row>
    <row r="6" spans="1:33" x14ac:dyDescent="0.3">
      <c r="O6" s="113" t="s">
        <v>276</v>
      </c>
      <c r="P6" s="222">
        <v>382</v>
      </c>
      <c r="Q6" s="222">
        <v>406.5263333333333</v>
      </c>
      <c r="R6" s="223">
        <v>14.1</v>
      </c>
      <c r="S6" s="223">
        <v>13.843333333333334</v>
      </c>
    </row>
    <row r="7" spans="1:33" x14ac:dyDescent="0.3">
      <c r="O7" s="113" t="s">
        <v>277</v>
      </c>
      <c r="P7" s="222">
        <v>386.6</v>
      </c>
      <c r="Q7" s="222">
        <v>400.31400000000002</v>
      </c>
      <c r="R7" s="223">
        <v>14.2</v>
      </c>
      <c r="S7" s="223">
        <v>13.553333333333333</v>
      </c>
    </row>
    <row r="8" spans="1:33" x14ac:dyDescent="0.3">
      <c r="O8" s="113" t="s">
        <v>278</v>
      </c>
      <c r="P8" s="222">
        <v>382.9</v>
      </c>
      <c r="Q8" s="222">
        <v>400.40533333333332</v>
      </c>
      <c r="R8" s="223">
        <v>14.1</v>
      </c>
      <c r="S8" s="223">
        <v>13.46</v>
      </c>
    </row>
    <row r="9" spans="1:33" x14ac:dyDescent="0.3">
      <c r="O9" s="113" t="s">
        <v>279</v>
      </c>
      <c r="P9" s="222">
        <v>356.4</v>
      </c>
      <c r="Q9" s="222">
        <v>386.75766666666669</v>
      </c>
      <c r="R9" s="223">
        <v>13.2</v>
      </c>
      <c r="S9" s="223">
        <v>12.846666666666666</v>
      </c>
    </row>
    <row r="10" spans="1:33" x14ac:dyDescent="0.3">
      <c r="O10" s="113" t="s">
        <v>280</v>
      </c>
      <c r="P10" s="222">
        <v>350.6</v>
      </c>
      <c r="Q10" s="222">
        <v>380.8966666666667</v>
      </c>
      <c r="R10" s="223">
        <v>12.9</v>
      </c>
      <c r="S10" s="223">
        <v>12.556666666666667</v>
      </c>
    </row>
    <row r="11" spans="1:33" x14ac:dyDescent="0.3">
      <c r="O11" s="113" t="s">
        <v>281</v>
      </c>
      <c r="P11" s="222">
        <v>344.8</v>
      </c>
      <c r="Q11" s="222">
        <v>374.58333333333331</v>
      </c>
      <c r="R11" s="223">
        <v>12.6</v>
      </c>
      <c r="S11" s="223">
        <v>12.296666666666667</v>
      </c>
    </row>
    <row r="12" spans="1:33" x14ac:dyDescent="0.3">
      <c r="O12" s="113" t="s">
        <v>282</v>
      </c>
      <c r="P12" s="222">
        <v>339</v>
      </c>
      <c r="Q12" s="222">
        <v>375.16066666666671</v>
      </c>
      <c r="R12" s="223">
        <v>12.4</v>
      </c>
      <c r="S12" s="223">
        <v>12.256666666666668</v>
      </c>
    </row>
    <row r="13" spans="1:33" x14ac:dyDescent="0.3">
      <c r="O13" s="113" t="s">
        <v>283</v>
      </c>
      <c r="P13" s="222">
        <v>305.5</v>
      </c>
      <c r="Q13" s="222">
        <v>355.32100000000003</v>
      </c>
      <c r="R13" s="223">
        <v>11.2</v>
      </c>
      <c r="S13" s="223">
        <v>11.57</v>
      </c>
    </row>
    <row r="14" spans="1:33" x14ac:dyDescent="0.3">
      <c r="O14" s="113" t="s">
        <v>284</v>
      </c>
      <c r="P14" s="222">
        <v>309.8</v>
      </c>
      <c r="Q14" s="222">
        <v>349.30966666666666</v>
      </c>
      <c r="R14" s="223">
        <v>11.3</v>
      </c>
      <c r="S14" s="223">
        <v>11.386666666666668</v>
      </c>
    </row>
    <row r="15" spans="1:33" x14ac:dyDescent="0.3">
      <c r="O15" s="113" t="s">
        <v>285</v>
      </c>
      <c r="P15" s="222">
        <v>302.7</v>
      </c>
      <c r="Q15" s="222">
        <v>338.53633333333329</v>
      </c>
      <c r="R15" s="223">
        <v>11</v>
      </c>
      <c r="S15" s="223">
        <v>10.793333333333335</v>
      </c>
      <c r="W15" s="629"/>
    </row>
    <row r="16" spans="1:33" x14ac:dyDescent="0.3">
      <c r="O16" s="113" t="s">
        <v>286</v>
      </c>
      <c r="P16" s="222">
        <v>284.5</v>
      </c>
      <c r="Q16" s="222">
        <v>324.84633333333335</v>
      </c>
      <c r="R16" s="223">
        <v>10.4</v>
      </c>
      <c r="S16" s="223">
        <v>10.123333333333333</v>
      </c>
    </row>
    <row r="17" spans="1:33" x14ac:dyDescent="0.3">
      <c r="B17" s="3" t="s">
        <v>294</v>
      </c>
      <c r="O17" s="113" t="s">
        <v>287</v>
      </c>
      <c r="P17" s="222">
        <v>264.8</v>
      </c>
      <c r="Q17" s="222">
        <v>303.75799999999998</v>
      </c>
      <c r="R17" s="223">
        <v>9.6</v>
      </c>
      <c r="S17" s="223">
        <v>9.5133333333333336</v>
      </c>
    </row>
    <row r="18" spans="1:33" x14ac:dyDescent="0.3">
      <c r="O18" s="113" t="s">
        <v>288</v>
      </c>
      <c r="P18" s="222">
        <v>262.39999999999998</v>
      </c>
      <c r="Q18" s="222">
        <v>295.48833333333334</v>
      </c>
      <c r="R18" s="223">
        <v>9.5</v>
      </c>
      <c r="S18" s="223">
        <v>9.43</v>
      </c>
    </row>
    <row r="19" spans="1:33" x14ac:dyDescent="0.3">
      <c r="O19" s="113" t="s">
        <v>289</v>
      </c>
      <c r="P19" s="222">
        <v>252.4</v>
      </c>
      <c r="Q19" s="222">
        <v>279.858</v>
      </c>
      <c r="R19" s="223">
        <v>9.1</v>
      </c>
      <c r="S19" s="223">
        <v>8.8733333333333331</v>
      </c>
    </row>
    <row r="20" spans="1:33" x14ac:dyDescent="0.3">
      <c r="O20" s="113" t="s">
        <v>290</v>
      </c>
      <c r="P20" s="222">
        <v>239.7</v>
      </c>
      <c r="Q20" s="222">
        <v>266.2236666666667</v>
      </c>
      <c r="R20" s="223">
        <v>8.6999999999999993</v>
      </c>
      <c r="S20" s="223">
        <v>8.3566666666666674</v>
      </c>
    </row>
    <row r="21" spans="1:33" x14ac:dyDescent="0.3">
      <c r="O21" s="113" t="s">
        <v>291</v>
      </c>
      <c r="P21" s="222">
        <v>223.2</v>
      </c>
      <c r="Q21" s="222">
        <v>235.87333333333333</v>
      </c>
      <c r="R21" s="223">
        <v>8.1</v>
      </c>
      <c r="S21" s="223">
        <v>7.330000000000001</v>
      </c>
    </row>
    <row r="22" spans="1:33" x14ac:dyDescent="0.3">
      <c r="O22" s="113" t="s">
        <v>292</v>
      </c>
      <c r="P22" s="222">
        <v>220.2</v>
      </c>
      <c r="Q22" s="222">
        <v>210.76666666666665</v>
      </c>
      <c r="R22" s="223">
        <v>8</v>
      </c>
      <c r="S22" s="223">
        <v>6.5533333333333337</v>
      </c>
    </row>
    <row r="23" spans="1:33" x14ac:dyDescent="0.3">
      <c r="O23" s="113" t="s">
        <v>293</v>
      </c>
      <c r="P23" s="222">
        <v>212.8</v>
      </c>
      <c r="Q23" s="222">
        <v>197.30333333333331</v>
      </c>
      <c r="R23" s="223">
        <v>7.7</v>
      </c>
      <c r="S23" s="223">
        <v>6.0100000000000007</v>
      </c>
    </row>
    <row r="24" spans="1:33" x14ac:dyDescent="0.3">
      <c r="O24" s="113" t="s">
        <v>648</v>
      </c>
      <c r="P24" s="224">
        <v>194.1</v>
      </c>
      <c r="Q24" s="222">
        <v>192.78266666666664</v>
      </c>
      <c r="R24" s="223">
        <v>7.1</v>
      </c>
      <c r="S24" s="223">
        <v>5.7166666666666659</v>
      </c>
      <c r="T24" s="24"/>
    </row>
    <row r="25" spans="1:33" x14ac:dyDescent="0.3">
      <c r="B25" s="12"/>
      <c r="O25" s="113" t="s">
        <v>649</v>
      </c>
      <c r="P25" s="224">
        <v>181.5</v>
      </c>
      <c r="Q25" s="222">
        <v>182.15300000000002</v>
      </c>
      <c r="R25" s="223">
        <v>6.6</v>
      </c>
      <c r="S25" s="223">
        <v>5.4066666666666663</v>
      </c>
      <c r="T25" s="24"/>
    </row>
    <row r="26" spans="1:33" x14ac:dyDescent="0.3">
      <c r="O26" s="113" t="s">
        <v>650</v>
      </c>
      <c r="P26" s="224">
        <v>175.2</v>
      </c>
      <c r="Q26" s="222">
        <v>179.92933333333335</v>
      </c>
      <c r="R26" s="223">
        <v>6.4</v>
      </c>
      <c r="S26" s="223">
        <v>5.3433333333333337</v>
      </c>
      <c r="T26" s="24"/>
    </row>
    <row r="27" spans="1:33" s="25" customFormat="1" x14ac:dyDescent="0.3">
      <c r="A27" s="207"/>
      <c r="O27" s="113" t="s">
        <v>651</v>
      </c>
      <c r="P27" s="224">
        <v>167.1</v>
      </c>
      <c r="Q27" s="222">
        <v>171.94800000000001</v>
      </c>
      <c r="R27" s="223">
        <v>6.1</v>
      </c>
      <c r="S27" s="223">
        <v>5.12</v>
      </c>
      <c r="T27" s="114"/>
      <c r="V27" s="132"/>
      <c r="W27" s="132"/>
      <c r="X27" s="132"/>
      <c r="Y27" s="132"/>
      <c r="Z27" s="628"/>
      <c r="AA27" s="628"/>
      <c r="AB27" s="628"/>
      <c r="AC27" s="628"/>
      <c r="AD27" s="628"/>
      <c r="AE27" s="628"/>
      <c r="AF27" s="628"/>
      <c r="AG27" s="628"/>
    </row>
    <row r="28" spans="1:33" x14ac:dyDescent="0.3">
      <c r="O28" s="113" t="s">
        <v>873</v>
      </c>
      <c r="P28" s="224">
        <v>159.80000000000001</v>
      </c>
      <c r="Q28" s="222">
        <v>173.3</v>
      </c>
      <c r="R28" s="223">
        <v>5.8</v>
      </c>
      <c r="S28" s="223">
        <v>5.15</v>
      </c>
      <c r="U28" s="8"/>
      <c r="Z28" s="630"/>
      <c r="AA28" s="630"/>
    </row>
    <row r="29" spans="1:33" x14ac:dyDescent="0.3">
      <c r="O29" s="113" t="s">
        <v>874</v>
      </c>
      <c r="P29" s="224">
        <v>155</v>
      </c>
      <c r="Q29" s="222">
        <v>165.7</v>
      </c>
      <c r="R29" s="223">
        <v>5.7</v>
      </c>
      <c r="S29" s="223">
        <v>4.92</v>
      </c>
    </row>
    <row r="30" spans="1:33" x14ac:dyDescent="0.3">
      <c r="O30" s="113" t="s">
        <v>875</v>
      </c>
      <c r="P30" s="224">
        <v>161.19999999999999</v>
      </c>
      <c r="Q30" s="222">
        <v>167.3</v>
      </c>
      <c r="R30" s="223">
        <v>5.9</v>
      </c>
      <c r="S30" s="223">
        <v>4.99</v>
      </c>
    </row>
    <row r="31" spans="1:33" x14ac:dyDescent="0.3">
      <c r="O31" s="113" t="s">
        <v>876</v>
      </c>
      <c r="P31" s="224">
        <v>154.9</v>
      </c>
      <c r="Q31" s="222">
        <v>165.8</v>
      </c>
      <c r="R31" s="223">
        <v>5.6</v>
      </c>
      <c r="S31" s="223">
        <v>4.93</v>
      </c>
    </row>
    <row r="32" spans="1:33" x14ac:dyDescent="0.3">
      <c r="O32" s="113" t="s">
        <v>973</v>
      </c>
      <c r="P32" s="224">
        <v>161.6</v>
      </c>
      <c r="Q32" s="222">
        <v>169.49633333333335</v>
      </c>
      <c r="R32" s="223">
        <v>6</v>
      </c>
      <c r="S32" s="223">
        <v>5.0733333333333333</v>
      </c>
    </row>
    <row r="33" spans="15:28" x14ac:dyDescent="0.3">
      <c r="O33" s="113" t="s">
        <v>974</v>
      </c>
      <c r="P33" s="224">
        <v>177.8</v>
      </c>
      <c r="Q33" s="222">
        <v>216.38233333333335</v>
      </c>
      <c r="R33" s="223">
        <v>6.6</v>
      </c>
      <c r="S33" s="223">
        <v>7.0566666666666675</v>
      </c>
      <c r="X33" s="501"/>
    </row>
    <row r="34" spans="15:28" x14ac:dyDescent="0.3">
      <c r="O34" s="113" t="s">
        <v>975</v>
      </c>
      <c r="P34" s="224">
        <v>196.5</v>
      </c>
      <c r="Q34" s="222">
        <v>228.47133333333335</v>
      </c>
      <c r="R34" s="223">
        <v>7.2</v>
      </c>
      <c r="S34" s="223">
        <v>7.56</v>
      </c>
      <c r="X34" s="501"/>
      <c r="AA34" s="631"/>
      <c r="AB34" s="501"/>
    </row>
    <row r="35" spans="15:28" x14ac:dyDescent="0.3">
      <c r="O35" s="113" t="s">
        <v>976</v>
      </c>
      <c r="P35" s="224">
        <v>189.8</v>
      </c>
      <c r="Q35" s="222">
        <v>224.18633333333335</v>
      </c>
      <c r="R35" s="223">
        <v>7</v>
      </c>
      <c r="S35" s="223">
        <v>7.4333333333333327</v>
      </c>
      <c r="X35" s="501"/>
      <c r="AA35" s="631"/>
      <c r="AB35" s="501"/>
    </row>
    <row r="36" spans="15:28" x14ac:dyDescent="0.3">
      <c r="O36" s="113" t="s">
        <v>1189</v>
      </c>
      <c r="P36" s="224">
        <v>190.3</v>
      </c>
      <c r="Q36" s="224">
        <v>234</v>
      </c>
      <c r="R36" s="223">
        <v>7.1</v>
      </c>
      <c r="S36" s="223">
        <v>7.8966666666666674</v>
      </c>
      <c r="X36" s="501"/>
      <c r="AA36" s="631"/>
      <c r="AB36" s="501"/>
    </row>
    <row r="37" spans="15:28" x14ac:dyDescent="0.3">
      <c r="O37" s="113" t="s">
        <v>1190</v>
      </c>
      <c r="P37" s="224">
        <v>188.9</v>
      </c>
      <c r="Q37" s="224">
        <v>232</v>
      </c>
      <c r="R37" s="223">
        <v>6.9</v>
      </c>
      <c r="S37" s="223">
        <v>7.8933333333333335</v>
      </c>
      <c r="X37" s="501"/>
      <c r="AA37" s="631"/>
      <c r="AB37" s="501"/>
    </row>
    <row r="38" spans="15:28" x14ac:dyDescent="0.3">
      <c r="O38" s="113" t="s">
        <v>1191</v>
      </c>
      <c r="P38" s="224">
        <v>187.8</v>
      </c>
      <c r="Q38" s="224">
        <v>217.3</v>
      </c>
      <c r="R38" s="223">
        <v>6.8</v>
      </c>
      <c r="S38" s="223">
        <v>7.373333333333334</v>
      </c>
      <c r="X38" s="501"/>
    </row>
    <row r="39" spans="15:28" x14ac:dyDescent="0.3">
      <c r="O39" s="113" t="s">
        <v>1192</v>
      </c>
      <c r="P39" s="224">
        <v>183.4</v>
      </c>
      <c r="Q39" s="224">
        <v>200.4</v>
      </c>
      <c r="R39" s="223">
        <v>6.6</v>
      </c>
      <c r="S39" s="223">
        <v>6.7299999999999995</v>
      </c>
      <c r="X39" s="501"/>
    </row>
    <row r="40" spans="15:28" x14ac:dyDescent="0.3">
      <c r="X40" s="501"/>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A1:AI197"/>
  <sheetViews>
    <sheetView zoomScale="80" zoomScaleNormal="80" workbookViewId="0">
      <selection activeCell="A34" sqref="A1:A1048576"/>
    </sheetView>
  </sheetViews>
  <sheetFormatPr defaultRowHeight="16.5" x14ac:dyDescent="0.3"/>
  <cols>
    <col min="1" max="1" width="13" style="194" customWidth="1"/>
    <col min="2" max="2" width="17.5703125" style="1" customWidth="1"/>
    <col min="3" max="3" width="11.140625" style="1" customWidth="1"/>
    <col min="4" max="7" width="12.42578125" style="1" bestFit="1" customWidth="1"/>
    <col min="8" max="8" width="14" style="1" customWidth="1"/>
    <col min="9" max="10" width="12.42578125" style="1" bestFit="1" customWidth="1"/>
    <col min="11" max="11" width="11.5703125" style="1" bestFit="1" customWidth="1"/>
    <col min="12" max="12" width="15.42578125" style="1" customWidth="1"/>
    <col min="13" max="13" width="17.5703125" style="1" customWidth="1"/>
    <col min="14" max="14" width="20.85546875" style="1" customWidth="1"/>
    <col min="15" max="16" width="22.7109375" style="1" customWidth="1"/>
    <col min="17" max="17" width="17" style="1" customWidth="1"/>
    <col min="18" max="18" width="16.85546875" style="1" customWidth="1"/>
    <col min="19" max="19" width="14.7109375" style="1" customWidth="1"/>
    <col min="20" max="20" width="11.28515625" style="1" customWidth="1"/>
    <col min="21" max="23" width="9.140625" style="1"/>
    <col min="24" max="24" width="13.140625" style="1" customWidth="1"/>
    <col min="25" max="25" width="14.85546875" style="1" customWidth="1"/>
    <col min="26" max="26" width="11.28515625" style="1" customWidth="1"/>
    <col min="27" max="27" width="19.28515625" style="1" customWidth="1"/>
    <col min="28" max="16384" width="9.140625" style="1"/>
  </cols>
  <sheetData>
    <row r="1" spans="1:28" x14ac:dyDescent="0.3">
      <c r="A1" s="206"/>
    </row>
    <row r="2" spans="1:28" ht="17.25" thickBot="1" x14ac:dyDescent="0.35">
      <c r="A2" s="633"/>
      <c r="B2" s="329" t="s">
        <v>1004</v>
      </c>
      <c r="M2" s="116"/>
      <c r="N2" s="116"/>
      <c r="O2" s="116"/>
      <c r="P2" s="116"/>
      <c r="Q2" s="116"/>
      <c r="R2" s="116"/>
      <c r="S2" s="116"/>
      <c r="T2" s="116"/>
      <c r="U2" s="116"/>
    </row>
    <row r="3" spans="1:28" s="25" customFormat="1" ht="33.75" thickBot="1" x14ac:dyDescent="0.35">
      <c r="A3" s="634"/>
      <c r="B3" s="1"/>
      <c r="M3" s="227" t="s">
        <v>74</v>
      </c>
      <c r="N3" s="228" t="s">
        <v>954</v>
      </c>
      <c r="O3" s="229" t="s">
        <v>1003</v>
      </c>
      <c r="P3" s="227" t="s">
        <v>90</v>
      </c>
      <c r="Q3" s="228" t="s">
        <v>956</v>
      </c>
      <c r="R3" s="229" t="s">
        <v>1006</v>
      </c>
      <c r="S3" s="227" t="s">
        <v>91</v>
      </c>
      <c r="T3" s="228" t="s">
        <v>955</v>
      </c>
      <c r="U3" s="229" t="s">
        <v>1007</v>
      </c>
      <c r="X3" s="1"/>
      <c r="Y3" s="1"/>
      <c r="Z3" s="1"/>
      <c r="AA3" s="1"/>
      <c r="AB3" s="1"/>
    </row>
    <row r="4" spans="1:28" x14ac:dyDescent="0.3">
      <c r="M4" s="117" t="s">
        <v>231</v>
      </c>
      <c r="N4" s="29">
        <v>168757</v>
      </c>
      <c r="O4" s="118">
        <v>232839</v>
      </c>
      <c r="P4" s="117" t="s">
        <v>231</v>
      </c>
      <c r="Q4" s="29">
        <v>76712</v>
      </c>
      <c r="R4" s="118">
        <v>111281</v>
      </c>
      <c r="S4" s="117" t="s">
        <v>231</v>
      </c>
      <c r="T4" s="29">
        <v>92045</v>
      </c>
      <c r="U4" s="118">
        <v>121558</v>
      </c>
      <c r="V4" s="8"/>
    </row>
    <row r="5" spans="1:28" x14ac:dyDescent="0.3">
      <c r="M5" s="119" t="s">
        <v>232</v>
      </c>
      <c r="N5" s="30">
        <v>168865</v>
      </c>
      <c r="O5" s="120">
        <v>234288</v>
      </c>
      <c r="P5" s="119" t="s">
        <v>232</v>
      </c>
      <c r="Q5" s="30">
        <v>77560</v>
      </c>
      <c r="R5" s="120">
        <v>111786</v>
      </c>
      <c r="S5" s="119" t="s">
        <v>232</v>
      </c>
      <c r="T5" s="30">
        <v>91305</v>
      </c>
      <c r="U5" s="120">
        <v>122502</v>
      </c>
      <c r="V5" s="8"/>
    </row>
    <row r="6" spans="1:28" x14ac:dyDescent="0.3">
      <c r="M6" s="119" t="s">
        <v>57</v>
      </c>
      <c r="N6" s="30">
        <v>170867</v>
      </c>
      <c r="O6" s="120">
        <v>234942</v>
      </c>
      <c r="P6" s="119" t="s">
        <v>57</v>
      </c>
      <c r="Q6" s="30">
        <v>78815</v>
      </c>
      <c r="R6" s="120">
        <v>111469</v>
      </c>
      <c r="S6" s="119" t="s">
        <v>57</v>
      </c>
      <c r="T6" s="30">
        <v>92052</v>
      </c>
      <c r="U6" s="120">
        <v>123473</v>
      </c>
      <c r="V6" s="8"/>
    </row>
    <row r="7" spans="1:28" x14ac:dyDescent="0.3">
      <c r="M7" s="119" t="s">
        <v>233</v>
      </c>
      <c r="N7" s="30">
        <v>204480</v>
      </c>
      <c r="O7" s="120">
        <v>234472</v>
      </c>
      <c r="P7" s="119" t="s">
        <v>233</v>
      </c>
      <c r="Q7" s="30">
        <v>96315</v>
      </c>
      <c r="R7" s="120">
        <v>110922</v>
      </c>
      <c r="S7" s="119" t="s">
        <v>233</v>
      </c>
      <c r="T7" s="30">
        <v>108165</v>
      </c>
      <c r="U7" s="120">
        <v>123550</v>
      </c>
      <c r="V7" s="8"/>
    </row>
    <row r="8" spans="1:28" x14ac:dyDescent="0.3">
      <c r="M8" s="119" t="s">
        <v>234</v>
      </c>
      <c r="N8" s="30">
        <v>219159</v>
      </c>
      <c r="O8" s="120">
        <v>232229</v>
      </c>
      <c r="P8" s="119" t="s">
        <v>234</v>
      </c>
      <c r="Q8" s="30">
        <v>104164</v>
      </c>
      <c r="R8" s="120">
        <v>109686</v>
      </c>
      <c r="S8" s="119" t="s">
        <v>234</v>
      </c>
      <c r="T8" s="30">
        <v>114995</v>
      </c>
      <c r="U8" s="120">
        <v>122543</v>
      </c>
      <c r="V8" s="8"/>
    </row>
    <row r="9" spans="1:28" x14ac:dyDescent="0.3">
      <c r="M9" s="119" t="s">
        <v>58</v>
      </c>
      <c r="N9" s="30">
        <v>225508</v>
      </c>
      <c r="O9" s="120">
        <v>229394</v>
      </c>
      <c r="P9" s="119" t="s">
        <v>58</v>
      </c>
      <c r="Q9" s="30">
        <v>106858</v>
      </c>
      <c r="R9" s="120">
        <v>107804</v>
      </c>
      <c r="S9" s="119" t="s">
        <v>58</v>
      </c>
      <c r="T9" s="30">
        <v>118650</v>
      </c>
      <c r="U9" s="120">
        <v>121590</v>
      </c>
      <c r="V9" s="8"/>
    </row>
    <row r="10" spans="1:28" x14ac:dyDescent="0.3">
      <c r="M10" s="119" t="s">
        <v>235</v>
      </c>
      <c r="N10" s="30">
        <v>231504</v>
      </c>
      <c r="O10" s="120">
        <v>224386</v>
      </c>
      <c r="P10" s="119" t="s">
        <v>235</v>
      </c>
      <c r="Q10" s="30">
        <v>108902</v>
      </c>
      <c r="R10" s="120">
        <v>104532</v>
      </c>
      <c r="S10" s="119" t="s">
        <v>235</v>
      </c>
      <c r="T10" s="30">
        <v>122602</v>
      </c>
      <c r="U10" s="120">
        <v>119854</v>
      </c>
      <c r="V10" s="8"/>
    </row>
    <row r="11" spans="1:28" x14ac:dyDescent="0.3">
      <c r="M11" s="119" t="s">
        <v>236</v>
      </c>
      <c r="N11" s="30">
        <v>229517</v>
      </c>
      <c r="O11" s="120">
        <v>217147</v>
      </c>
      <c r="P11" s="119" t="s">
        <v>236</v>
      </c>
      <c r="Q11" s="30">
        <v>107650</v>
      </c>
      <c r="R11" s="120">
        <v>100588</v>
      </c>
      <c r="S11" s="119" t="s">
        <v>236</v>
      </c>
      <c r="T11" s="30">
        <v>121867</v>
      </c>
      <c r="U11" s="120">
        <v>116559</v>
      </c>
      <c r="V11" s="8"/>
    </row>
    <row r="12" spans="1:28" x14ac:dyDescent="0.3">
      <c r="M12" s="119" t="s">
        <v>59</v>
      </c>
      <c r="N12" s="30">
        <v>224393</v>
      </c>
      <c r="O12" s="120">
        <v>210456</v>
      </c>
      <c r="P12" s="119" t="s">
        <v>59</v>
      </c>
      <c r="Q12" s="30">
        <v>106417</v>
      </c>
      <c r="R12" s="120">
        <v>98332</v>
      </c>
      <c r="S12" s="119" t="s">
        <v>59</v>
      </c>
      <c r="T12" s="30">
        <v>117976</v>
      </c>
      <c r="U12" s="120">
        <v>112124</v>
      </c>
      <c r="V12" s="8"/>
    </row>
    <row r="13" spans="1:28" x14ac:dyDescent="0.3">
      <c r="M13" s="119" t="s">
        <v>237</v>
      </c>
      <c r="N13" s="30">
        <v>222242</v>
      </c>
      <c r="O13" s="120">
        <v>202619</v>
      </c>
      <c r="P13" s="119" t="s">
        <v>237</v>
      </c>
      <c r="Q13" s="30">
        <v>104705</v>
      </c>
      <c r="R13" s="120">
        <v>94589</v>
      </c>
      <c r="S13" s="119" t="s">
        <v>237</v>
      </c>
      <c r="T13" s="30">
        <v>117537</v>
      </c>
      <c r="U13" s="120">
        <v>108030</v>
      </c>
      <c r="V13" s="8"/>
    </row>
    <row r="14" spans="1:28" x14ac:dyDescent="0.3">
      <c r="M14" s="119" t="s">
        <v>238</v>
      </c>
      <c r="N14" s="30">
        <v>222976</v>
      </c>
      <c r="O14" s="120">
        <v>198327</v>
      </c>
      <c r="P14" s="119" t="s">
        <v>238</v>
      </c>
      <c r="Q14" s="30">
        <v>105139</v>
      </c>
      <c r="R14" s="120">
        <v>92766</v>
      </c>
      <c r="S14" s="119" t="s">
        <v>238</v>
      </c>
      <c r="T14" s="30">
        <v>117837</v>
      </c>
      <c r="U14" s="120">
        <v>105561</v>
      </c>
      <c r="V14" s="8"/>
    </row>
    <row r="15" spans="1:28" ht="17.25" thickBot="1" x14ac:dyDescent="0.35">
      <c r="M15" s="121" t="s">
        <v>60</v>
      </c>
      <c r="N15" s="122">
        <v>227341</v>
      </c>
      <c r="O15" s="123">
        <v>200225</v>
      </c>
      <c r="P15" s="121" t="s">
        <v>60</v>
      </c>
      <c r="Q15" s="122">
        <v>108559</v>
      </c>
      <c r="R15" s="123">
        <v>94445</v>
      </c>
      <c r="S15" s="121" t="s">
        <v>60</v>
      </c>
      <c r="T15" s="122">
        <v>118782</v>
      </c>
      <c r="U15" s="123">
        <v>105780</v>
      </c>
      <c r="V15" s="8"/>
    </row>
    <row r="16" spans="1:28" x14ac:dyDescent="0.3">
      <c r="N16" s="8">
        <f>AVERAGE(N4:N15)</f>
        <v>209634.08333333334</v>
      </c>
      <c r="O16" s="8">
        <f>AVERAGE(O4:O15)</f>
        <v>220943.66666666666</v>
      </c>
      <c r="P16" s="8"/>
      <c r="Q16" s="8">
        <f>AVERAGE(Q4:Q15)</f>
        <v>98483</v>
      </c>
      <c r="R16" s="8">
        <f>AVERAGE(R4:R15)</f>
        <v>104016.66666666667</v>
      </c>
      <c r="T16" s="8"/>
      <c r="U16" s="8"/>
      <c r="V16" s="8"/>
    </row>
    <row r="17" spans="1:24" x14ac:dyDescent="0.3">
      <c r="B17" s="3" t="s">
        <v>295</v>
      </c>
    </row>
    <row r="18" spans="1:24" x14ac:dyDescent="0.3">
      <c r="A18" s="206"/>
      <c r="Q18" s="385"/>
      <c r="R18" s="8"/>
      <c r="S18" s="385"/>
      <c r="T18" s="384"/>
      <c r="U18" s="385"/>
      <c r="V18" s="126"/>
      <c r="W18" s="126"/>
      <c r="X18" s="126"/>
    </row>
    <row r="19" spans="1:24" x14ac:dyDescent="0.3">
      <c r="A19" s="633"/>
      <c r="B19" s="328" t="s">
        <v>1005</v>
      </c>
      <c r="Q19" s="385"/>
      <c r="R19" s="384"/>
      <c r="S19" s="385"/>
      <c r="T19" s="384"/>
      <c r="U19" s="385"/>
      <c r="V19" s="126"/>
      <c r="W19" s="126"/>
      <c r="X19" s="126"/>
    </row>
    <row r="20" spans="1:24" x14ac:dyDescent="0.3">
      <c r="A20" s="634"/>
      <c r="M20" s="385"/>
      <c r="N20" s="385"/>
      <c r="Q20" s="385"/>
      <c r="R20" s="385"/>
      <c r="S20" s="385"/>
      <c r="T20" s="384"/>
      <c r="U20" s="385"/>
      <c r="V20" s="126"/>
      <c r="W20" s="126"/>
      <c r="X20" s="126"/>
    </row>
    <row r="21" spans="1:24" x14ac:dyDescent="0.3">
      <c r="M21" s="384"/>
      <c r="N21" s="384"/>
      <c r="Q21" s="384"/>
      <c r="R21" s="384"/>
      <c r="S21" s="385"/>
      <c r="T21" s="384"/>
      <c r="U21" s="385"/>
      <c r="V21" s="126"/>
      <c r="W21" s="126"/>
    </row>
    <row r="22" spans="1:24" x14ac:dyDescent="0.3">
      <c r="M22" s="385"/>
      <c r="N22" s="385"/>
      <c r="Q22" s="385"/>
      <c r="R22" s="385"/>
      <c r="S22" s="385"/>
      <c r="T22" s="384"/>
      <c r="U22" s="385"/>
      <c r="V22" s="126"/>
      <c r="W22" s="126"/>
    </row>
    <row r="23" spans="1:24" x14ac:dyDescent="0.3">
      <c r="M23" s="384"/>
      <c r="N23" s="384"/>
      <c r="Q23" s="384"/>
      <c r="R23" s="384"/>
      <c r="S23" s="385"/>
      <c r="T23" s="384"/>
      <c r="U23" s="385"/>
      <c r="V23" s="126"/>
      <c r="W23" s="126"/>
    </row>
    <row r="24" spans="1:24" x14ac:dyDescent="0.3">
      <c r="M24" s="385"/>
      <c r="N24" s="385"/>
      <c r="Q24" s="385"/>
      <c r="R24" s="385"/>
      <c r="S24" s="385"/>
      <c r="T24" s="384"/>
      <c r="U24" s="385"/>
      <c r="V24" s="126"/>
      <c r="W24" s="126"/>
    </row>
    <row r="25" spans="1:24" x14ac:dyDescent="0.3">
      <c r="M25" s="126"/>
      <c r="N25" s="126"/>
      <c r="Q25" s="126"/>
      <c r="R25" s="126"/>
      <c r="S25" s="385"/>
      <c r="T25" s="384"/>
      <c r="U25" s="385"/>
      <c r="V25" s="126"/>
      <c r="W25" s="126"/>
    </row>
    <row r="26" spans="1:24" x14ac:dyDescent="0.3">
      <c r="M26" s="126"/>
      <c r="N26" s="126"/>
      <c r="Q26" s="126"/>
      <c r="R26" s="126"/>
      <c r="S26" s="385"/>
      <c r="T26" s="384"/>
      <c r="U26" s="385"/>
      <c r="V26" s="126"/>
      <c r="W26" s="126"/>
    </row>
    <row r="27" spans="1:24" x14ac:dyDescent="0.3">
      <c r="M27" s="126"/>
      <c r="N27" s="126"/>
      <c r="Q27" s="126"/>
      <c r="S27" s="385"/>
      <c r="T27" s="384"/>
      <c r="U27" s="385"/>
      <c r="V27" s="126"/>
      <c r="W27" s="126"/>
    </row>
    <row r="28" spans="1:24" x14ac:dyDescent="0.3">
      <c r="S28" s="385"/>
      <c r="T28" s="384"/>
      <c r="U28" s="385"/>
      <c r="V28" s="126"/>
      <c r="W28" s="126"/>
    </row>
    <row r="29" spans="1:24" x14ac:dyDescent="0.3">
      <c r="S29" s="385"/>
      <c r="T29" s="384"/>
      <c r="U29" s="385"/>
      <c r="V29" s="126"/>
      <c r="W29" s="126"/>
    </row>
    <row r="30" spans="1:24" x14ac:dyDescent="0.3">
      <c r="S30" s="384"/>
      <c r="T30" s="384"/>
      <c r="U30" s="385"/>
      <c r="V30" s="126"/>
      <c r="W30" s="126"/>
    </row>
    <row r="31" spans="1:24" x14ac:dyDescent="0.3">
      <c r="S31" s="386"/>
      <c r="T31" s="384"/>
      <c r="U31" s="385"/>
      <c r="V31" s="126"/>
      <c r="W31" s="126"/>
    </row>
    <row r="32" spans="1:24" x14ac:dyDescent="0.3">
      <c r="S32" s="386"/>
      <c r="T32" s="386"/>
      <c r="U32" s="386"/>
      <c r="V32" s="126"/>
      <c r="W32" s="126"/>
    </row>
    <row r="33" spans="1:23" x14ac:dyDescent="0.3">
      <c r="B33" s="3" t="s">
        <v>295</v>
      </c>
      <c r="S33" s="386"/>
      <c r="T33" s="126"/>
      <c r="U33" s="126"/>
      <c r="V33" s="126"/>
      <c r="W33" s="126"/>
    </row>
    <row r="34" spans="1:23" s="124" customFormat="1" x14ac:dyDescent="0.3">
      <c r="A34" s="225"/>
      <c r="N34" s="387"/>
      <c r="P34" s="1"/>
      <c r="Q34" s="1"/>
      <c r="R34" s="388"/>
      <c r="S34" s="386"/>
      <c r="T34" s="387"/>
      <c r="U34" s="387"/>
      <c r="V34" s="387"/>
      <c r="W34" s="387"/>
    </row>
    <row r="35" spans="1:23" x14ac:dyDescent="0.3">
      <c r="A35" s="633"/>
      <c r="B35" s="115" t="s">
        <v>1008</v>
      </c>
      <c r="O35" s="126"/>
      <c r="R35" s="388"/>
      <c r="S35" s="386"/>
      <c r="T35" s="126"/>
      <c r="U35" s="126"/>
      <c r="V35" s="126"/>
      <c r="W35" s="126"/>
    </row>
    <row r="36" spans="1:23" x14ac:dyDescent="0.3">
      <c r="A36" s="634"/>
      <c r="R36" s="388"/>
      <c r="S36" s="386"/>
      <c r="T36" s="126"/>
    </row>
    <row r="37" spans="1:23" x14ac:dyDescent="0.3">
      <c r="M37" s="92"/>
      <c r="N37" s="205" t="s">
        <v>957</v>
      </c>
      <c r="O37" s="205" t="s">
        <v>1009</v>
      </c>
      <c r="R37" s="388"/>
      <c r="S37" s="386"/>
      <c r="T37" s="126"/>
    </row>
    <row r="38" spans="1:23" x14ac:dyDescent="0.3">
      <c r="M38" s="4" t="s">
        <v>231</v>
      </c>
      <c r="N38" s="230">
        <v>137087</v>
      </c>
      <c r="O38" s="230">
        <v>213881</v>
      </c>
      <c r="R38" s="388"/>
      <c r="S38" s="386"/>
      <c r="T38" s="126"/>
    </row>
    <row r="39" spans="1:23" x14ac:dyDescent="0.3">
      <c r="M39" s="4" t="s">
        <v>232</v>
      </c>
      <c r="N39" s="230">
        <v>138943</v>
      </c>
      <c r="O39" s="230">
        <v>216495</v>
      </c>
      <c r="R39" s="388"/>
      <c r="S39" s="386"/>
      <c r="T39" s="126"/>
    </row>
    <row r="40" spans="1:23" x14ac:dyDescent="0.3">
      <c r="M40" s="4" t="s">
        <v>57</v>
      </c>
      <c r="N40" s="230">
        <v>142993</v>
      </c>
      <c r="O40" s="230">
        <v>218627</v>
      </c>
      <c r="P40" s="385"/>
      <c r="Q40" s="385"/>
      <c r="R40" s="388"/>
      <c r="S40" s="386"/>
      <c r="T40" s="126"/>
    </row>
    <row r="41" spans="1:23" x14ac:dyDescent="0.3">
      <c r="M41" s="4" t="s">
        <v>233</v>
      </c>
      <c r="N41" s="230">
        <v>180756</v>
      </c>
      <c r="O41" s="230">
        <v>219293</v>
      </c>
      <c r="P41" s="384"/>
      <c r="Q41" s="384"/>
      <c r="R41" s="388"/>
      <c r="S41" s="386"/>
      <c r="T41" s="126"/>
    </row>
    <row r="42" spans="1:23" x14ac:dyDescent="0.3">
      <c r="M42" s="4" t="s">
        <v>234</v>
      </c>
      <c r="N42" s="230">
        <v>198256</v>
      </c>
      <c r="O42" s="230">
        <v>217162</v>
      </c>
      <c r="P42" s="385"/>
      <c r="Q42" s="385"/>
      <c r="R42" s="388"/>
      <c r="S42" s="386"/>
      <c r="T42" s="126"/>
    </row>
    <row r="43" spans="1:23" x14ac:dyDescent="0.3">
      <c r="M43" s="4" t="s">
        <v>58</v>
      </c>
      <c r="N43" s="230">
        <v>203586</v>
      </c>
      <c r="O43" s="230">
        <v>212635</v>
      </c>
      <c r="P43" s="126"/>
      <c r="Q43" s="126"/>
      <c r="R43" s="126"/>
      <c r="S43" s="126"/>
      <c r="T43" s="126"/>
    </row>
    <row r="44" spans="1:23" x14ac:dyDescent="0.3">
      <c r="M44" s="4" t="s">
        <v>235</v>
      </c>
      <c r="N44" s="230">
        <v>209786</v>
      </c>
      <c r="O44" s="230">
        <v>207355</v>
      </c>
      <c r="P44" s="126"/>
      <c r="Q44" s="126"/>
      <c r="R44" s="126"/>
      <c r="S44" s="126"/>
      <c r="T44" s="126"/>
    </row>
    <row r="45" spans="1:23" x14ac:dyDescent="0.3">
      <c r="M45" s="4" t="s">
        <v>236</v>
      </c>
      <c r="N45" s="230">
        <v>208362</v>
      </c>
      <c r="O45" s="230">
        <v>199528</v>
      </c>
    </row>
    <row r="46" spans="1:23" x14ac:dyDescent="0.3">
      <c r="M46" s="4" t="s">
        <v>59</v>
      </c>
      <c r="N46" s="230">
        <v>203649</v>
      </c>
      <c r="O46" s="230">
        <v>191972</v>
      </c>
    </row>
    <row r="47" spans="1:23" x14ac:dyDescent="0.3">
      <c r="M47" s="4" t="s">
        <v>237</v>
      </c>
      <c r="N47" s="230">
        <v>201281</v>
      </c>
      <c r="O47" s="230">
        <v>183621</v>
      </c>
    </row>
    <row r="48" spans="1:23" x14ac:dyDescent="0.3">
      <c r="M48" s="4" t="s">
        <v>238</v>
      </c>
      <c r="N48" s="230">
        <v>201948</v>
      </c>
      <c r="O48" s="230">
        <v>179578</v>
      </c>
    </row>
    <row r="49" spans="1:19" x14ac:dyDescent="0.3">
      <c r="M49" s="4" t="s">
        <v>60</v>
      </c>
      <c r="N49" s="230">
        <v>207184</v>
      </c>
      <c r="O49" s="230">
        <v>182760</v>
      </c>
    </row>
    <row r="50" spans="1:19" x14ac:dyDescent="0.3">
      <c r="M50" s="25"/>
      <c r="N50" s="125"/>
      <c r="O50" s="125"/>
    </row>
    <row r="51" spans="1:19" s="25" customFormat="1" x14ac:dyDescent="0.3">
      <c r="A51" s="207"/>
      <c r="M51" s="1"/>
      <c r="N51" s="1"/>
      <c r="O51" s="1"/>
      <c r="R51" s="1"/>
      <c r="S51" s="1"/>
    </row>
    <row r="52" spans="1:19" x14ac:dyDescent="0.3">
      <c r="B52" s="3" t="s">
        <v>295</v>
      </c>
      <c r="O52" s="10"/>
    </row>
    <row r="54" spans="1:19" x14ac:dyDescent="0.3">
      <c r="A54" s="633"/>
      <c r="B54" s="12" t="s">
        <v>1010</v>
      </c>
    </row>
    <row r="55" spans="1:19" x14ac:dyDescent="0.3">
      <c r="A55" s="634"/>
      <c r="M55" s="84"/>
      <c r="N55" s="205" t="s">
        <v>958</v>
      </c>
      <c r="O55" s="205" t="s">
        <v>1011</v>
      </c>
    </row>
    <row r="56" spans="1:19" x14ac:dyDescent="0.3">
      <c r="M56" s="94" t="s">
        <v>296</v>
      </c>
      <c r="N56" s="230">
        <v>209634.08333333299</v>
      </c>
      <c r="O56" s="230">
        <v>220943.66666666666</v>
      </c>
      <c r="P56" s="10"/>
      <c r="Q56" s="24"/>
    </row>
    <row r="57" spans="1:19" x14ac:dyDescent="0.3">
      <c r="M57" s="94" t="s">
        <v>297</v>
      </c>
      <c r="N57" s="230">
        <v>186152.58333333334</v>
      </c>
      <c r="O57" s="230">
        <v>203575.58333333334</v>
      </c>
      <c r="Q57" s="10"/>
    </row>
    <row r="60" spans="1:19" x14ac:dyDescent="0.3">
      <c r="L60" s="422"/>
      <c r="M60" s="422"/>
      <c r="N60" s="422"/>
    </row>
    <row r="61" spans="1:19" x14ac:dyDescent="0.3">
      <c r="L61" s="422"/>
      <c r="M61" s="422"/>
      <c r="N61" s="422"/>
    </row>
    <row r="62" spans="1:19" x14ac:dyDescent="0.3">
      <c r="L62" s="422"/>
      <c r="M62" s="422"/>
      <c r="N62" s="422"/>
    </row>
    <row r="63" spans="1:19" x14ac:dyDescent="0.3">
      <c r="L63" s="422"/>
      <c r="M63" s="422"/>
      <c r="N63" s="422"/>
    </row>
    <row r="64" spans="1:19" x14ac:dyDescent="0.3">
      <c r="L64" s="422"/>
      <c r="M64" s="422"/>
      <c r="N64" s="422"/>
    </row>
    <row r="65" spans="1:20" x14ac:dyDescent="0.3">
      <c r="L65" s="422"/>
      <c r="M65" s="422"/>
      <c r="N65" s="422"/>
    </row>
    <row r="66" spans="1:20" x14ac:dyDescent="0.3">
      <c r="L66" s="422"/>
      <c r="M66" s="422"/>
      <c r="N66" s="422"/>
    </row>
    <row r="67" spans="1:20" x14ac:dyDescent="0.3">
      <c r="L67" s="422"/>
      <c r="M67" s="422"/>
      <c r="N67" s="422"/>
    </row>
    <row r="68" spans="1:20" x14ac:dyDescent="0.3">
      <c r="L68" s="422"/>
      <c r="M68" s="422"/>
      <c r="N68" s="422"/>
    </row>
    <row r="69" spans="1:20" x14ac:dyDescent="0.3">
      <c r="B69" s="3" t="s">
        <v>295</v>
      </c>
      <c r="P69" s="97"/>
    </row>
    <row r="70" spans="1:20" s="126" customFormat="1" x14ac:dyDescent="0.3">
      <c r="A70" s="226"/>
      <c r="O70" s="130"/>
    </row>
    <row r="71" spans="1:20" s="126" customFormat="1" x14ac:dyDescent="0.3">
      <c r="A71" s="633"/>
      <c r="B71" s="116" t="s">
        <v>1012</v>
      </c>
    </row>
    <row r="72" spans="1:20" ht="38.25" x14ac:dyDescent="0.3">
      <c r="A72" s="634"/>
      <c r="L72" s="263" t="s">
        <v>216</v>
      </c>
      <c r="M72" s="269" t="s">
        <v>1013</v>
      </c>
      <c r="N72" s="269" t="s">
        <v>1014</v>
      </c>
      <c r="O72" s="264" t="s">
        <v>959</v>
      </c>
      <c r="Q72" s="264" t="s">
        <v>216</v>
      </c>
      <c r="R72" s="270" t="s">
        <v>1017</v>
      </c>
      <c r="S72" s="270" t="s">
        <v>1018</v>
      </c>
      <c r="T72" s="271" t="s">
        <v>831</v>
      </c>
    </row>
    <row r="73" spans="1:20" x14ac:dyDescent="0.3">
      <c r="L73" s="255" t="s">
        <v>81</v>
      </c>
      <c r="M73" s="265">
        <v>17891</v>
      </c>
      <c r="N73" s="252">
        <v>15513.666666666666</v>
      </c>
      <c r="O73" s="265">
        <v>2377.3333333333339</v>
      </c>
      <c r="P73" s="8"/>
      <c r="Q73" s="255" t="s">
        <v>81</v>
      </c>
      <c r="R73" s="256">
        <v>4.8600000000000003</v>
      </c>
      <c r="S73" s="257">
        <v>4.0908333333333333</v>
      </c>
      <c r="T73" s="258">
        <v>0.769166666666667</v>
      </c>
    </row>
    <row r="74" spans="1:20" x14ac:dyDescent="0.3">
      <c r="L74" s="255" t="s">
        <v>82</v>
      </c>
      <c r="M74" s="253">
        <v>15187</v>
      </c>
      <c r="N74" s="266">
        <v>14127.25</v>
      </c>
      <c r="O74" s="265">
        <v>1059.75</v>
      </c>
      <c r="P74" s="8"/>
      <c r="Q74" s="255" t="s">
        <v>82</v>
      </c>
      <c r="R74" s="256">
        <v>4.91</v>
      </c>
      <c r="S74" s="257">
        <v>4.46</v>
      </c>
      <c r="T74" s="258">
        <v>0.45000000000000018</v>
      </c>
    </row>
    <row r="75" spans="1:20" x14ac:dyDescent="0.3">
      <c r="L75" s="255" t="s">
        <v>83</v>
      </c>
      <c r="M75" s="254">
        <v>16254</v>
      </c>
      <c r="N75" s="254">
        <v>16183.666666666666</v>
      </c>
      <c r="O75" s="265">
        <v>70.33333333333394</v>
      </c>
      <c r="P75" s="8"/>
      <c r="Q75" s="255" t="s">
        <v>83</v>
      </c>
      <c r="R75" s="256">
        <v>5.04</v>
      </c>
      <c r="S75" s="257">
        <v>4.830000000000001</v>
      </c>
      <c r="T75" s="258">
        <v>0.20999999999999908</v>
      </c>
    </row>
    <row r="76" spans="1:20" x14ac:dyDescent="0.3">
      <c r="L76" s="255" t="s">
        <v>84</v>
      </c>
      <c r="M76" s="254">
        <v>20331</v>
      </c>
      <c r="N76" s="254">
        <v>19515</v>
      </c>
      <c r="O76" s="265">
        <v>816</v>
      </c>
      <c r="P76" s="8"/>
      <c r="Q76" s="255" t="s">
        <v>84</v>
      </c>
      <c r="R76" s="256">
        <v>5.41</v>
      </c>
      <c r="S76" s="257">
        <v>4.96</v>
      </c>
      <c r="T76" s="258">
        <v>0.45000000000000018</v>
      </c>
    </row>
    <row r="77" spans="1:20" x14ac:dyDescent="0.3">
      <c r="L77" s="255" t="s">
        <v>85</v>
      </c>
      <c r="M77" s="254">
        <v>22963</v>
      </c>
      <c r="N77" s="254">
        <v>22092.333333333332</v>
      </c>
      <c r="O77" s="265">
        <v>870.66666666666788</v>
      </c>
      <c r="P77" s="130"/>
      <c r="Q77" s="255" t="s">
        <v>85</v>
      </c>
      <c r="R77" s="256">
        <v>6.13</v>
      </c>
      <c r="S77" s="257">
        <v>5.71</v>
      </c>
      <c r="T77" s="258">
        <v>0.41999999999999993</v>
      </c>
    </row>
    <row r="78" spans="1:20" x14ac:dyDescent="0.3">
      <c r="L78" s="255" t="s">
        <v>86</v>
      </c>
      <c r="M78" s="254">
        <v>34955</v>
      </c>
      <c r="N78" s="254">
        <v>33921.166666666664</v>
      </c>
      <c r="O78" s="265">
        <v>1033.8333333333358</v>
      </c>
      <c r="P78" s="130"/>
      <c r="Q78" s="255" t="s">
        <v>86</v>
      </c>
      <c r="R78" s="256">
        <v>9.7100000000000009</v>
      </c>
      <c r="S78" s="257">
        <v>8.89</v>
      </c>
      <c r="T78" s="258">
        <v>0.82000000000000028</v>
      </c>
    </row>
    <row r="79" spans="1:20" x14ac:dyDescent="0.3">
      <c r="L79" s="255" t="s">
        <v>87</v>
      </c>
      <c r="M79" s="254">
        <v>49133</v>
      </c>
      <c r="N79" s="254">
        <v>47091.416666666664</v>
      </c>
      <c r="O79" s="265">
        <v>2041.5833333333358</v>
      </c>
      <c r="P79" s="130"/>
      <c r="Q79" s="255" t="s">
        <v>87</v>
      </c>
      <c r="R79" s="256">
        <v>11.52</v>
      </c>
      <c r="S79" s="257">
        <v>10.422499999999999</v>
      </c>
      <c r="T79" s="258">
        <v>1.0975000000000001</v>
      </c>
    </row>
    <row r="80" spans="1:20" x14ac:dyDescent="0.3">
      <c r="L80" s="255" t="s">
        <v>88</v>
      </c>
      <c r="M80" s="254">
        <v>44230</v>
      </c>
      <c r="N80" s="254">
        <v>41189.583333333336</v>
      </c>
      <c r="O80" s="265">
        <v>3040.4166666666642</v>
      </c>
      <c r="P80" s="130"/>
      <c r="Q80" s="255" t="s">
        <v>88</v>
      </c>
      <c r="R80" s="256">
        <v>10.75</v>
      </c>
      <c r="S80" s="257">
        <v>9.51</v>
      </c>
      <c r="T80" s="258">
        <v>1.2400000000000002</v>
      </c>
    </row>
    <row r="81" spans="1:21" x14ac:dyDescent="0.3">
      <c r="L81" s="267" t="s">
        <v>305</v>
      </c>
      <c r="M81" s="268">
        <v>220944</v>
      </c>
      <c r="N81" s="268">
        <v>209634.08333333334</v>
      </c>
      <c r="O81" s="389">
        <v>11309.916666666657</v>
      </c>
      <c r="P81" s="130"/>
      <c r="Q81" s="259" t="s">
        <v>305</v>
      </c>
      <c r="R81" s="260">
        <v>7.48</v>
      </c>
      <c r="S81" s="261">
        <v>6.78</v>
      </c>
      <c r="T81" s="262">
        <v>0.70000000000000018</v>
      </c>
    </row>
    <row r="83" spans="1:21" x14ac:dyDescent="0.3">
      <c r="H83" s="126"/>
      <c r="M83" s="273"/>
      <c r="R83" s="132"/>
    </row>
    <row r="84" spans="1:21" s="132" customFormat="1" x14ac:dyDescent="0.3">
      <c r="A84" s="248"/>
      <c r="B84" s="249"/>
      <c r="M84" s="272"/>
      <c r="U84" s="1"/>
    </row>
    <row r="85" spans="1:21" s="132" customFormat="1" x14ac:dyDescent="0.3">
      <c r="A85" s="248"/>
      <c r="B85" s="249"/>
      <c r="S85" s="501"/>
      <c r="T85" s="501"/>
      <c r="U85" s="501"/>
    </row>
    <row r="86" spans="1:21" s="126" customFormat="1" x14ac:dyDescent="0.3">
      <c r="A86" s="132"/>
      <c r="N86" s="130"/>
      <c r="O86" s="129"/>
      <c r="P86" s="129"/>
      <c r="Q86" s="128"/>
      <c r="R86" s="128"/>
      <c r="S86" s="502"/>
      <c r="T86" s="502"/>
      <c r="U86" s="502"/>
    </row>
    <row r="87" spans="1:21" s="126" customFormat="1" x14ac:dyDescent="0.3">
      <c r="A87" s="132"/>
      <c r="B87" s="88" t="s">
        <v>295</v>
      </c>
      <c r="N87" s="130"/>
      <c r="O87" s="129"/>
      <c r="P87" s="129"/>
      <c r="Q87" s="128"/>
      <c r="R87" s="1"/>
      <c r="S87" s="24"/>
      <c r="T87" s="24"/>
      <c r="U87" s="502"/>
    </row>
    <row r="88" spans="1:21" x14ac:dyDescent="0.3">
      <c r="S88" s="24"/>
      <c r="T88" s="24"/>
      <c r="U88" s="24"/>
    </row>
    <row r="89" spans="1:21" x14ac:dyDescent="0.3">
      <c r="A89" s="633"/>
      <c r="B89" s="12" t="s">
        <v>1015</v>
      </c>
      <c r="S89" s="24"/>
      <c r="T89" s="24"/>
      <c r="U89" s="24"/>
    </row>
    <row r="90" spans="1:21" x14ac:dyDescent="0.3">
      <c r="A90" s="634"/>
      <c r="N90" s="4"/>
      <c r="O90" s="231" t="s">
        <v>1016</v>
      </c>
      <c r="P90" s="231" t="s">
        <v>1011</v>
      </c>
      <c r="S90" s="24"/>
      <c r="T90" s="24"/>
      <c r="U90" s="24"/>
    </row>
    <row r="91" spans="1:21" x14ac:dyDescent="0.3">
      <c r="N91" s="233" t="s">
        <v>960</v>
      </c>
      <c r="O91" s="232">
        <v>6.78</v>
      </c>
      <c r="P91" s="232">
        <v>7.48</v>
      </c>
      <c r="S91" s="24"/>
      <c r="T91" s="24"/>
      <c r="U91" s="24"/>
    </row>
    <row r="92" spans="1:21" ht="31.5" customHeight="1" x14ac:dyDescent="0.3">
      <c r="N92" s="87" t="s">
        <v>961</v>
      </c>
      <c r="O92" s="232">
        <v>7.63</v>
      </c>
      <c r="P92" s="232">
        <v>8.11</v>
      </c>
      <c r="S92" s="24"/>
      <c r="T92" s="24"/>
      <c r="U92" s="24"/>
    </row>
    <row r="93" spans="1:21" x14ac:dyDescent="0.3">
      <c r="S93" s="24"/>
      <c r="T93" s="24"/>
      <c r="U93" s="24"/>
    </row>
    <row r="104" spans="1:25" x14ac:dyDescent="0.3">
      <c r="B104" s="3" t="s">
        <v>295</v>
      </c>
      <c r="R104" s="128"/>
      <c r="S104" s="130"/>
      <c r="T104" s="130"/>
      <c r="U104" s="130"/>
    </row>
    <row r="105" spans="1:25" s="126" customFormat="1" x14ac:dyDescent="0.3">
      <c r="A105" s="206"/>
      <c r="N105" s="130"/>
      <c r="O105" s="129"/>
      <c r="P105" s="129"/>
      <c r="Q105" s="128"/>
      <c r="R105" s="128"/>
      <c r="S105" s="130"/>
      <c r="T105" s="130"/>
      <c r="U105" s="130"/>
      <c r="V105" s="130"/>
      <c r="W105" s="130"/>
      <c r="X105" s="130"/>
      <c r="Y105" s="128"/>
    </row>
    <row r="106" spans="1:25" s="126" customFormat="1" x14ac:dyDescent="0.3">
      <c r="A106" s="633"/>
      <c r="B106" s="116" t="s">
        <v>1002</v>
      </c>
      <c r="N106" s="130"/>
      <c r="O106" s="129"/>
      <c r="P106" s="129"/>
      <c r="Q106" s="128"/>
      <c r="V106" s="130"/>
      <c r="W106" s="130"/>
      <c r="X106" s="130"/>
      <c r="Y106" s="128"/>
    </row>
    <row r="107" spans="1:25" s="126" customFormat="1" x14ac:dyDescent="0.3">
      <c r="A107" s="634"/>
      <c r="S107" s="277" t="s">
        <v>398</v>
      </c>
    </row>
    <row r="108" spans="1:25" s="126" customFormat="1" x14ac:dyDescent="0.3">
      <c r="A108" s="132"/>
      <c r="N108" s="278" t="s">
        <v>832</v>
      </c>
      <c r="O108" s="131" t="s">
        <v>299</v>
      </c>
      <c r="P108" s="131" t="s">
        <v>300</v>
      </c>
      <c r="Q108" s="131" t="s">
        <v>301</v>
      </c>
      <c r="R108" s="131" t="s">
        <v>302</v>
      </c>
      <c r="S108" s="131" t="s">
        <v>303</v>
      </c>
    </row>
    <row r="109" spans="1:25" s="126" customFormat="1" x14ac:dyDescent="0.3">
      <c r="A109" s="132"/>
      <c r="N109" s="127" t="s">
        <v>81</v>
      </c>
      <c r="O109" s="276">
        <v>11.247793340195908</v>
      </c>
      <c r="P109" s="274">
        <v>18.496816354667871</v>
      </c>
      <c r="Q109" s="274">
        <v>7.6286383686321262</v>
      </c>
      <c r="R109" s="274">
        <v>31.311047039698913</v>
      </c>
      <c r="S109" s="274">
        <v>31.236055540288135</v>
      </c>
    </row>
    <row r="110" spans="1:25" s="126" customFormat="1" x14ac:dyDescent="0.3">
      <c r="A110" s="132"/>
      <c r="N110" s="127" t="s">
        <v>82</v>
      </c>
      <c r="O110" s="274">
        <v>19.286443300666146</v>
      </c>
      <c r="P110" s="274">
        <v>30.230133558674726</v>
      </c>
      <c r="Q110" s="274">
        <v>4.9445243138244752</v>
      </c>
      <c r="R110" s="274">
        <v>31.739664841255035</v>
      </c>
      <c r="S110" s="274">
        <v>13.734484915661593</v>
      </c>
    </row>
    <row r="111" spans="1:25" s="126" customFormat="1" x14ac:dyDescent="0.3">
      <c r="A111" s="132"/>
      <c r="N111" s="127" t="s">
        <v>83</v>
      </c>
      <c r="O111" s="274">
        <v>11.647090790708166</v>
      </c>
      <c r="P111" s="274">
        <v>32.973089365454513</v>
      </c>
      <c r="Q111" s="274">
        <v>4.2814004398804428</v>
      </c>
      <c r="R111" s="274">
        <v>35.451390134988955</v>
      </c>
      <c r="S111" s="274">
        <v>15.61934448585769</v>
      </c>
    </row>
    <row r="112" spans="1:25" s="126" customFormat="1" x14ac:dyDescent="0.3">
      <c r="A112" s="132"/>
      <c r="N112" s="127" t="s">
        <v>84</v>
      </c>
      <c r="O112" s="274">
        <v>19.89097243570038</v>
      </c>
      <c r="P112" s="274">
        <v>31.331079003996312</v>
      </c>
      <c r="Q112" s="274">
        <v>4.8947638077671893</v>
      </c>
      <c r="R112" s="274">
        <v>30.345322266625676</v>
      </c>
      <c r="S112" s="274">
        <v>13.496464801721487</v>
      </c>
    </row>
    <row r="113" spans="1:35" s="126" customFormat="1" x14ac:dyDescent="0.3">
      <c r="A113" s="132"/>
      <c r="N113" s="127" t="s">
        <v>85</v>
      </c>
      <c r="O113" s="274">
        <v>13.944786990430083</v>
      </c>
      <c r="P113" s="274">
        <v>33.98790060642132</v>
      </c>
      <c r="Q113" s="274">
        <v>4.4714045675755125</v>
      </c>
      <c r="R113" s="274">
        <v>33.505594245711322</v>
      </c>
      <c r="S113" s="274">
        <v>13.954948448744517</v>
      </c>
    </row>
    <row r="114" spans="1:35" s="126" customFormat="1" x14ac:dyDescent="0.3">
      <c r="A114" s="132"/>
      <c r="N114" s="127" t="s">
        <v>86</v>
      </c>
      <c r="O114" s="274">
        <v>37.828430566184373</v>
      </c>
      <c r="P114" s="274">
        <v>26.88618857236856</v>
      </c>
      <c r="Q114" s="274">
        <v>3.3121392657650248</v>
      </c>
      <c r="R114" s="274">
        <v>23.932608110008893</v>
      </c>
      <c r="S114" s="274">
        <v>7.9800790069065481</v>
      </c>
    </row>
    <row r="115" spans="1:35" s="126" customFormat="1" x14ac:dyDescent="0.3">
      <c r="A115" s="132"/>
      <c r="N115" s="127" t="s">
        <v>87</v>
      </c>
      <c r="O115" s="274">
        <v>41.791821927032011</v>
      </c>
      <c r="P115" s="274">
        <v>25.286761725302366</v>
      </c>
      <c r="Q115" s="274">
        <v>2.5256062998536302</v>
      </c>
      <c r="R115" s="274">
        <v>21.742330830510802</v>
      </c>
      <c r="S115" s="274">
        <v>8.6283774959676141</v>
      </c>
    </row>
    <row r="116" spans="1:35" s="126" customFormat="1" x14ac:dyDescent="0.3">
      <c r="A116" s="132"/>
      <c r="N116" s="127" t="s">
        <v>88</v>
      </c>
      <c r="O116" s="274">
        <v>39.603092958319671</v>
      </c>
      <c r="P116" s="275">
        <v>25.031182054209669</v>
      </c>
      <c r="Q116" s="274">
        <v>3.6287997829502934</v>
      </c>
      <c r="R116" s="274">
        <v>22.519660709104407</v>
      </c>
      <c r="S116" s="274">
        <v>9.1955972069923178</v>
      </c>
    </row>
    <row r="117" spans="1:35" s="126" customFormat="1" x14ac:dyDescent="0.3">
      <c r="A117" s="132"/>
      <c r="N117" s="127" t="s">
        <v>298</v>
      </c>
      <c r="O117" s="275">
        <v>29.579259268199589</v>
      </c>
      <c r="P117" s="275">
        <v>27.304584426497858</v>
      </c>
      <c r="Q117" s="275">
        <v>3.9997752066514694</v>
      </c>
      <c r="R117" s="275">
        <v>26.729211518471526</v>
      </c>
      <c r="S117" s="274">
        <v>12.33685509579365</v>
      </c>
    </row>
    <row r="118" spans="1:35" s="126" customFormat="1" x14ac:dyDescent="0.3">
      <c r="A118" s="132"/>
    </row>
    <row r="119" spans="1:35" s="126" customFormat="1" x14ac:dyDescent="0.3">
      <c r="A119" s="132"/>
      <c r="P119" s="130"/>
      <c r="R119" s="132"/>
      <c r="U119" s="130"/>
    </row>
    <row r="120" spans="1:35" s="126" customFormat="1" x14ac:dyDescent="0.3">
      <c r="A120" s="132"/>
      <c r="O120" s="499"/>
      <c r="P120" s="499"/>
      <c r="Q120" s="499"/>
      <c r="R120" s="499"/>
      <c r="S120" s="499"/>
      <c r="U120" s="130"/>
      <c r="AE120" s="128"/>
      <c r="AF120" s="128"/>
      <c r="AG120" s="128"/>
      <c r="AH120" s="128"/>
      <c r="AI120" s="128"/>
    </row>
    <row r="121" spans="1:35" s="126" customFormat="1" x14ac:dyDescent="0.3">
      <c r="A121" s="132"/>
      <c r="O121" s="499"/>
      <c r="P121" s="499"/>
      <c r="Q121" s="499"/>
      <c r="R121" s="499"/>
      <c r="S121" s="499"/>
      <c r="U121" s="130"/>
      <c r="AE121" s="128"/>
      <c r="AF121" s="128"/>
      <c r="AG121" s="128"/>
      <c r="AH121" s="128"/>
      <c r="AI121" s="128"/>
    </row>
    <row r="122" spans="1:35" s="126" customFormat="1" x14ac:dyDescent="0.3">
      <c r="A122" s="132"/>
      <c r="O122" s="499"/>
      <c r="P122" s="499"/>
      <c r="Q122" s="499"/>
      <c r="R122" s="499"/>
      <c r="S122" s="499"/>
      <c r="U122" s="130"/>
      <c r="AE122" s="128"/>
      <c r="AF122" s="128"/>
      <c r="AG122" s="128"/>
      <c r="AH122" s="128"/>
      <c r="AI122" s="128"/>
    </row>
    <row r="123" spans="1:35" s="126" customFormat="1" x14ac:dyDescent="0.3">
      <c r="A123" s="132"/>
      <c r="O123" s="499"/>
      <c r="P123" s="499"/>
      <c r="Q123" s="499"/>
      <c r="R123" s="499"/>
      <c r="S123" s="499"/>
      <c r="U123" s="130"/>
      <c r="AE123" s="128"/>
      <c r="AF123" s="128"/>
      <c r="AG123" s="128"/>
      <c r="AH123" s="128"/>
      <c r="AI123" s="128"/>
    </row>
    <row r="124" spans="1:35" s="126" customFormat="1" x14ac:dyDescent="0.3">
      <c r="A124" s="132"/>
      <c r="O124" s="499"/>
      <c r="P124" s="499"/>
      <c r="Q124" s="499"/>
      <c r="R124" s="499"/>
      <c r="S124" s="499"/>
      <c r="U124" s="130"/>
      <c r="AE124" s="128"/>
      <c r="AF124" s="128"/>
      <c r="AG124" s="128"/>
      <c r="AH124" s="128"/>
      <c r="AI124" s="128"/>
    </row>
    <row r="125" spans="1:35" s="126" customFormat="1" x14ac:dyDescent="0.3">
      <c r="A125" s="132"/>
      <c r="B125" s="88" t="s">
        <v>295</v>
      </c>
      <c r="O125" s="499"/>
      <c r="P125" s="500"/>
      <c r="Q125" s="499"/>
      <c r="R125" s="499"/>
      <c r="S125" s="499"/>
      <c r="U125" s="130"/>
      <c r="AE125" s="128"/>
      <c r="AF125" s="128"/>
      <c r="AG125" s="128"/>
      <c r="AH125" s="128"/>
      <c r="AI125" s="128"/>
    </row>
    <row r="126" spans="1:35" s="126" customFormat="1" x14ac:dyDescent="0.3">
      <c r="A126" s="132"/>
      <c r="B126" s="88" t="s">
        <v>719</v>
      </c>
      <c r="O126" s="500"/>
      <c r="P126" s="500"/>
      <c r="Q126" s="499"/>
      <c r="R126" s="500"/>
      <c r="S126" s="500"/>
      <c r="U126" s="130"/>
      <c r="AE126" s="128"/>
      <c r="AF126" s="128"/>
      <c r="AG126" s="128"/>
      <c r="AH126" s="128"/>
      <c r="AI126" s="128"/>
    </row>
    <row r="127" spans="1:35" s="126" customFormat="1" x14ac:dyDescent="0.3">
      <c r="A127" s="132"/>
      <c r="B127" s="134" t="s">
        <v>354</v>
      </c>
      <c r="O127" s="499"/>
      <c r="P127" s="499"/>
      <c r="Q127" s="499"/>
      <c r="R127" s="499"/>
      <c r="S127" s="499"/>
      <c r="U127" s="133"/>
      <c r="AE127" s="128"/>
      <c r="AF127" s="128"/>
      <c r="AG127" s="128"/>
      <c r="AH127" s="128"/>
      <c r="AI127" s="128"/>
    </row>
    <row r="128" spans="1:35" s="126" customFormat="1" x14ac:dyDescent="0.3">
      <c r="A128" s="132"/>
      <c r="B128" s="134" t="s">
        <v>343</v>
      </c>
      <c r="O128" s="499"/>
      <c r="P128" s="499"/>
      <c r="Q128" s="499"/>
      <c r="R128" s="499"/>
      <c r="S128" s="499"/>
      <c r="U128" s="133"/>
      <c r="W128" s="133"/>
      <c r="Y128" s="133"/>
      <c r="Z128" s="133"/>
      <c r="AE128" s="128"/>
      <c r="AF128" s="128"/>
      <c r="AG128" s="128"/>
      <c r="AH128" s="128"/>
      <c r="AI128" s="128"/>
    </row>
    <row r="129" spans="1:35" s="126" customFormat="1" x14ac:dyDescent="0.3">
      <c r="A129" s="132"/>
      <c r="B129" s="134" t="s">
        <v>344</v>
      </c>
      <c r="AE129" s="128"/>
      <c r="AF129" s="128"/>
      <c r="AG129" s="128"/>
      <c r="AH129" s="128"/>
      <c r="AI129" s="128"/>
    </row>
    <row r="130" spans="1:35" s="126" customFormat="1" x14ac:dyDescent="0.3">
      <c r="A130" s="132"/>
      <c r="B130" s="134" t="s">
        <v>345</v>
      </c>
    </row>
    <row r="131" spans="1:35" s="126" customFormat="1" x14ac:dyDescent="0.3">
      <c r="A131" s="132"/>
      <c r="B131" s="134" t="s">
        <v>346</v>
      </c>
      <c r="P131" s="133"/>
      <c r="Q131" s="133"/>
      <c r="R131" s="133"/>
      <c r="S131" s="133"/>
      <c r="T131" s="133"/>
      <c r="U131" s="133"/>
      <c r="V131" s="133"/>
      <c r="W131" s="133"/>
      <c r="X131" s="133"/>
      <c r="Y131" s="133"/>
      <c r="Z131" s="133"/>
    </row>
    <row r="132" spans="1:35" s="126" customFormat="1" x14ac:dyDescent="0.3">
      <c r="A132" s="132"/>
      <c r="B132" s="134" t="s">
        <v>347</v>
      </c>
      <c r="P132" s="133"/>
      <c r="Q132" s="133"/>
      <c r="R132" s="133"/>
      <c r="S132" s="133"/>
      <c r="T132" s="133"/>
      <c r="U132" s="133"/>
      <c r="V132" s="133"/>
      <c r="W132" s="133"/>
      <c r="X132" s="133"/>
      <c r="Y132" s="133"/>
      <c r="Z132" s="133"/>
    </row>
    <row r="133" spans="1:35" s="126" customFormat="1" x14ac:dyDescent="0.3">
      <c r="A133" s="132"/>
      <c r="B133" s="134" t="s">
        <v>348</v>
      </c>
      <c r="P133" s="133"/>
      <c r="Q133" s="133"/>
      <c r="R133" s="133"/>
      <c r="S133" s="133"/>
      <c r="T133" s="133"/>
      <c r="U133" s="133"/>
      <c r="V133" s="133"/>
      <c r="W133" s="133"/>
      <c r="X133" s="133"/>
      <c r="Y133" s="133"/>
      <c r="Z133" s="133"/>
    </row>
    <row r="134" spans="1:35" s="126" customFormat="1" x14ac:dyDescent="0.3">
      <c r="A134" s="132"/>
      <c r="B134" s="134" t="s">
        <v>349</v>
      </c>
      <c r="P134" s="133"/>
      <c r="Q134" s="133"/>
      <c r="R134" s="133"/>
      <c r="S134" s="133"/>
      <c r="T134" s="133"/>
      <c r="U134" s="133"/>
      <c r="V134" s="133"/>
      <c r="W134" s="133"/>
      <c r="X134" s="133"/>
      <c r="Y134" s="133"/>
      <c r="Z134" s="133"/>
    </row>
    <row r="135" spans="1:35" s="126" customFormat="1" x14ac:dyDescent="0.3">
      <c r="A135" s="132"/>
      <c r="B135" s="134" t="s">
        <v>350</v>
      </c>
      <c r="P135" s="133"/>
      <c r="Q135" s="133"/>
      <c r="R135" s="133"/>
      <c r="S135" s="133"/>
      <c r="T135" s="133"/>
      <c r="U135" s="133"/>
      <c r="V135" s="133"/>
      <c r="W135" s="133"/>
      <c r="X135" s="133"/>
      <c r="Y135" s="133"/>
      <c r="Z135" s="133"/>
    </row>
    <row r="136" spans="1:35" s="126" customFormat="1" x14ac:dyDescent="0.3">
      <c r="A136" s="132"/>
      <c r="B136" s="88" t="s">
        <v>351</v>
      </c>
      <c r="P136" s="133"/>
      <c r="Q136" s="133"/>
      <c r="R136" s="133"/>
      <c r="S136" s="133"/>
      <c r="T136" s="133"/>
      <c r="U136" s="133"/>
      <c r="V136" s="133"/>
      <c r="W136" s="133"/>
      <c r="X136" s="133"/>
      <c r="Y136" s="133"/>
      <c r="Z136" s="133"/>
    </row>
    <row r="137" spans="1:35" s="126" customFormat="1" x14ac:dyDescent="0.3">
      <c r="A137" s="132"/>
      <c r="B137" s="88" t="s">
        <v>352</v>
      </c>
      <c r="P137" s="133"/>
      <c r="Q137" s="133"/>
      <c r="R137" s="1"/>
      <c r="S137" s="1"/>
      <c r="T137" s="1"/>
      <c r="U137" s="1"/>
      <c r="V137" s="133"/>
      <c r="W137" s="133"/>
      <c r="X137" s="133"/>
      <c r="Y137" s="133"/>
      <c r="Z137" s="133"/>
    </row>
    <row r="138" spans="1:35" x14ac:dyDescent="0.3">
      <c r="B138" s="88" t="s">
        <v>353</v>
      </c>
    </row>
    <row r="139" spans="1:35" x14ac:dyDescent="0.3">
      <c r="A139" s="179"/>
    </row>
    <row r="140" spans="1:35" ht="17.25" thickBot="1" x14ac:dyDescent="0.35">
      <c r="A140" s="210"/>
      <c r="B140" s="7" t="s">
        <v>995</v>
      </c>
    </row>
    <row r="141" spans="1:35" ht="17.25" thickBot="1" x14ac:dyDescent="0.35">
      <c r="B141" s="135" t="s">
        <v>306</v>
      </c>
      <c r="C141" s="723" t="s">
        <v>229</v>
      </c>
      <c r="D141" s="723"/>
      <c r="E141" s="723"/>
      <c r="F141" s="723"/>
      <c r="G141" s="723"/>
      <c r="H141" s="723"/>
      <c r="I141" s="723"/>
      <c r="J141" s="723"/>
      <c r="K141" s="724"/>
    </row>
    <row r="142" spans="1:35" ht="17.25" thickBot="1" x14ac:dyDescent="0.35">
      <c r="B142" s="136" t="s">
        <v>307</v>
      </c>
      <c r="C142" s="137" t="s">
        <v>308</v>
      </c>
      <c r="D142" s="137" t="s">
        <v>309</v>
      </c>
      <c r="E142" s="137" t="s">
        <v>310</v>
      </c>
      <c r="F142" s="137" t="s">
        <v>311</v>
      </c>
      <c r="G142" s="137" t="s">
        <v>312</v>
      </c>
      <c r="H142" s="137" t="s">
        <v>313</v>
      </c>
      <c r="I142" s="137" t="s">
        <v>314</v>
      </c>
      <c r="J142" s="137" t="s">
        <v>315</v>
      </c>
      <c r="K142" s="138" t="s">
        <v>316</v>
      </c>
    </row>
    <row r="143" spans="1:35" ht="17.25" thickBot="1" x14ac:dyDescent="0.35">
      <c r="B143" s="390" t="s">
        <v>221</v>
      </c>
      <c r="C143" s="479">
        <v>8.8243102878089736</v>
      </c>
      <c r="D143" s="480">
        <v>10.678137416100347</v>
      </c>
      <c r="E143" s="480">
        <v>13.133759682520434</v>
      </c>
      <c r="F143" s="480">
        <v>15.466414521335265</v>
      </c>
      <c r="G143" s="480">
        <v>15.063044095933215</v>
      </c>
      <c r="H143" s="480">
        <v>11.422928767391269</v>
      </c>
      <c r="I143" s="480">
        <v>8.6175014322910446</v>
      </c>
      <c r="J143" s="480">
        <v>9.6408326385362777</v>
      </c>
      <c r="K143" s="480">
        <v>7.1530711580829989</v>
      </c>
    </row>
    <row r="144" spans="1:35" ht="17.25" thickBot="1" x14ac:dyDescent="0.35">
      <c r="B144" s="390" t="s">
        <v>222</v>
      </c>
      <c r="C144" s="481">
        <v>12.43237014519161</v>
      </c>
      <c r="D144" s="482">
        <v>10.547513745459336</v>
      </c>
      <c r="E144" s="482">
        <v>11.547832003599636</v>
      </c>
      <c r="F144" s="482">
        <v>12.534980959383727</v>
      </c>
      <c r="G144" s="482">
        <v>13.410739566071539</v>
      </c>
      <c r="H144" s="482">
        <v>11.186773630666961</v>
      </c>
      <c r="I144" s="482">
        <v>9.8780742090188216</v>
      </c>
      <c r="J144" s="482">
        <v>10.715971071432536</v>
      </c>
      <c r="K144" s="482">
        <v>7.7457446691761467</v>
      </c>
    </row>
    <row r="145" spans="1:21" ht="17.25" thickBot="1" x14ac:dyDescent="0.35">
      <c r="B145" s="390" t="s">
        <v>223</v>
      </c>
      <c r="C145" s="481">
        <v>11.197469405751233</v>
      </c>
      <c r="D145" s="482">
        <v>10.708884251972538</v>
      </c>
      <c r="E145" s="482">
        <v>11.302056364167644</v>
      </c>
      <c r="F145" s="482">
        <v>11.856264707541023</v>
      </c>
      <c r="G145" s="482">
        <v>12.214628844467908</v>
      </c>
      <c r="H145" s="482">
        <v>10.461259247486579</v>
      </c>
      <c r="I145" s="482">
        <v>10.558668669541078</v>
      </c>
      <c r="J145" s="482">
        <v>12.997492989085014</v>
      </c>
      <c r="K145" s="482">
        <v>8.7032755199868781</v>
      </c>
    </row>
    <row r="146" spans="1:21" ht="17.25" thickBot="1" x14ac:dyDescent="0.35">
      <c r="B146" s="390" t="s">
        <v>224</v>
      </c>
      <c r="C146" s="481">
        <v>11.18885131673329</v>
      </c>
      <c r="D146" s="482">
        <v>9.757557126754774</v>
      </c>
      <c r="E146" s="482">
        <v>10.343682754380572</v>
      </c>
      <c r="F146" s="482">
        <v>11.766369505072241</v>
      </c>
      <c r="G146" s="482">
        <v>12.374218669945675</v>
      </c>
      <c r="H146" s="482">
        <v>11.460190593298494</v>
      </c>
      <c r="I146" s="482">
        <v>10.97489496874678</v>
      </c>
      <c r="J146" s="482">
        <v>13.080848447586844</v>
      </c>
      <c r="K146" s="482">
        <v>9.0525668613587467</v>
      </c>
    </row>
    <row r="147" spans="1:21" ht="17.25" thickBot="1" x14ac:dyDescent="0.35">
      <c r="B147" s="390" t="s">
        <v>225</v>
      </c>
      <c r="C147" s="481">
        <v>13.344535131427582</v>
      </c>
      <c r="D147" s="482">
        <v>11.457407158747415</v>
      </c>
      <c r="E147" s="482">
        <v>10.799089823662424</v>
      </c>
      <c r="F147" s="482">
        <v>11.095223751683008</v>
      </c>
      <c r="G147" s="482">
        <v>11.237847077310569</v>
      </c>
      <c r="H147" s="482">
        <v>11.138409949519358</v>
      </c>
      <c r="I147" s="482">
        <v>10.530174087555496</v>
      </c>
      <c r="J147" s="482">
        <v>12.365768950212502</v>
      </c>
      <c r="K147" s="482">
        <v>8.0315440698818126</v>
      </c>
    </row>
    <row r="148" spans="1:21" ht="17.25" thickBot="1" x14ac:dyDescent="0.35">
      <c r="B148" s="390" t="s">
        <v>226</v>
      </c>
      <c r="C148" s="481">
        <v>11.742800811525363</v>
      </c>
      <c r="D148" s="482">
        <v>10.195085551081528</v>
      </c>
      <c r="E148" s="482">
        <v>10.75414166410382</v>
      </c>
      <c r="F148" s="482">
        <v>11.559706954467334</v>
      </c>
      <c r="G148" s="482">
        <v>12.209594785639521</v>
      </c>
      <c r="H148" s="482">
        <v>12.206972347582717</v>
      </c>
      <c r="I148" s="482">
        <v>11.165387632105308</v>
      </c>
      <c r="J148" s="482">
        <v>13.070946485575409</v>
      </c>
      <c r="K148" s="482">
        <v>7.0953637679190109</v>
      </c>
    </row>
    <row r="149" spans="1:21" ht="17.25" thickBot="1" x14ac:dyDescent="0.35">
      <c r="B149" s="391" t="s">
        <v>227</v>
      </c>
      <c r="C149" s="481">
        <v>15.429417521340694</v>
      </c>
      <c r="D149" s="482">
        <v>12.036105773226293</v>
      </c>
      <c r="E149" s="482">
        <v>11.363786696426905</v>
      </c>
      <c r="F149" s="482">
        <v>11.918229446693598</v>
      </c>
      <c r="G149" s="482">
        <v>11.494892308527279</v>
      </c>
      <c r="H149" s="482">
        <v>11.29136483825501</v>
      </c>
      <c r="I149" s="482">
        <v>10.08800867027022</v>
      </c>
      <c r="J149" s="482">
        <v>10.642281814311712</v>
      </c>
      <c r="K149" s="482">
        <v>5.7359129309482135</v>
      </c>
    </row>
    <row r="150" spans="1:21" ht="17.25" thickBot="1" x14ac:dyDescent="0.35">
      <c r="B150" s="390" t="s">
        <v>228</v>
      </c>
      <c r="C150" s="481">
        <v>12.90013829382351</v>
      </c>
      <c r="D150" s="482">
        <v>10.526722361018482</v>
      </c>
      <c r="E150" s="482">
        <v>11.063882702721035</v>
      </c>
      <c r="F150" s="482">
        <v>11.849557422082546</v>
      </c>
      <c r="G150" s="482">
        <v>12.029678532804281</v>
      </c>
      <c r="H150" s="482">
        <v>11.883848261153009</v>
      </c>
      <c r="I150" s="482">
        <v>10.814991502654721</v>
      </c>
      <c r="J150" s="482">
        <v>11.807353312457366</v>
      </c>
      <c r="K150" s="482">
        <v>7.1238276112850691</v>
      </c>
    </row>
    <row r="151" spans="1:21" ht="17.25" thickBot="1" x14ac:dyDescent="0.35">
      <c r="B151" s="392" t="s">
        <v>298</v>
      </c>
      <c r="C151" s="483">
        <v>12.680758745441878</v>
      </c>
      <c r="D151" s="484">
        <v>10.862949982725596</v>
      </c>
      <c r="E151" s="484">
        <v>11.206174726287664</v>
      </c>
      <c r="F151" s="484">
        <v>12.073401817356155</v>
      </c>
      <c r="G151" s="484">
        <v>12.242788885854763</v>
      </c>
      <c r="H151" s="484">
        <v>11.497048267205349</v>
      </c>
      <c r="I151" s="484">
        <v>10.432674392115002</v>
      </c>
      <c r="J151" s="484">
        <v>11.760501545642823</v>
      </c>
      <c r="K151" s="484">
        <v>7.2438147883849613</v>
      </c>
    </row>
    <row r="152" spans="1:21" x14ac:dyDescent="0.3">
      <c r="B152" s="3" t="s">
        <v>295</v>
      </c>
    </row>
    <row r="155" spans="1:21" ht="17.25" thickBot="1" x14ac:dyDescent="0.35">
      <c r="A155" s="210"/>
      <c r="B155" s="184" t="s">
        <v>1027</v>
      </c>
    </row>
    <row r="156" spans="1:21" ht="17.25" thickBot="1" x14ac:dyDescent="0.35">
      <c r="B156" s="325" t="s">
        <v>877</v>
      </c>
      <c r="C156" s="335" t="s">
        <v>221</v>
      </c>
      <c r="D156" s="335" t="s">
        <v>222</v>
      </c>
      <c r="E156" s="335" t="s">
        <v>223</v>
      </c>
      <c r="F156" s="335" t="s">
        <v>224</v>
      </c>
      <c r="G156" s="335" t="s">
        <v>225</v>
      </c>
      <c r="H156" s="335" t="s">
        <v>226</v>
      </c>
      <c r="I156" s="335" t="s">
        <v>227</v>
      </c>
      <c r="J156" s="335" t="s">
        <v>228</v>
      </c>
      <c r="K156" s="335" t="s">
        <v>298</v>
      </c>
    </row>
    <row r="157" spans="1:21" ht="17.25" thickBot="1" x14ac:dyDescent="0.35">
      <c r="B157" s="393" t="s">
        <v>317</v>
      </c>
      <c r="C157" s="394">
        <v>4195.0833333333303</v>
      </c>
      <c r="D157" s="395">
        <v>3852.3333333333298</v>
      </c>
      <c r="E157" s="395">
        <v>4058.4166666666702</v>
      </c>
      <c r="F157" s="395">
        <v>5091.0833333333303</v>
      </c>
      <c r="G157" s="395">
        <v>5204.5</v>
      </c>
      <c r="H157" s="395">
        <v>5761.8333333333303</v>
      </c>
      <c r="I157" s="395">
        <v>8295.1666666666697</v>
      </c>
      <c r="J157" s="395">
        <v>6814.25</v>
      </c>
      <c r="K157" s="396">
        <v>43272.666666666701</v>
      </c>
      <c r="M157" s="8"/>
      <c r="N157" s="8"/>
      <c r="O157" s="8"/>
      <c r="P157" s="8"/>
      <c r="Q157" s="8"/>
      <c r="R157" s="8"/>
      <c r="S157" s="8"/>
      <c r="T157" s="8"/>
      <c r="U157" s="8"/>
    </row>
    <row r="158" spans="1:21" ht="17.25" thickBot="1" x14ac:dyDescent="0.35">
      <c r="B158" s="393" t="s">
        <v>878</v>
      </c>
      <c r="C158" s="394">
        <v>3866.1666666666702</v>
      </c>
      <c r="D158" s="395">
        <v>3341.8333333333298</v>
      </c>
      <c r="E158" s="395">
        <v>3384.3333333333298</v>
      </c>
      <c r="F158" s="395">
        <v>4147</v>
      </c>
      <c r="G158" s="395">
        <v>4476.5833333333303</v>
      </c>
      <c r="H158" s="395">
        <v>5072.9166666666697</v>
      </c>
      <c r="I158" s="395">
        <v>7096.1666666666697</v>
      </c>
      <c r="J158" s="395">
        <v>5975.0833333333303</v>
      </c>
      <c r="K158" s="396">
        <v>37360.083333333299</v>
      </c>
      <c r="M158" s="8"/>
      <c r="N158" s="8"/>
      <c r="O158" s="8"/>
      <c r="P158" s="8"/>
      <c r="Q158" s="8"/>
      <c r="R158" s="8"/>
      <c r="S158" s="8"/>
      <c r="T158" s="8"/>
      <c r="U158" s="8"/>
    </row>
    <row r="159" spans="1:21" ht="17.25" thickBot="1" x14ac:dyDescent="0.35">
      <c r="B159" s="397" t="s">
        <v>879</v>
      </c>
      <c r="C159" s="394">
        <v>2705.8333333333298</v>
      </c>
      <c r="D159" s="395">
        <v>2288.5833333333298</v>
      </c>
      <c r="E159" s="395">
        <v>2299.25</v>
      </c>
      <c r="F159" s="395">
        <v>2835.25</v>
      </c>
      <c r="G159" s="395">
        <v>3130.1666666666702</v>
      </c>
      <c r="H159" s="395">
        <v>3749.5833333333298</v>
      </c>
      <c r="I159" s="395">
        <v>5163.5833333333303</v>
      </c>
      <c r="J159" s="395">
        <v>4628.25</v>
      </c>
      <c r="K159" s="396">
        <v>26800.5</v>
      </c>
      <c r="M159" s="8"/>
      <c r="N159" s="8"/>
      <c r="O159" s="8"/>
      <c r="P159" s="8"/>
      <c r="Q159" s="8"/>
      <c r="R159" s="8"/>
      <c r="S159" s="8"/>
      <c r="T159" s="8"/>
      <c r="U159" s="8"/>
    </row>
    <row r="160" spans="1:21" ht="17.25" thickBot="1" x14ac:dyDescent="0.35">
      <c r="B160" s="393" t="s">
        <v>318</v>
      </c>
      <c r="C160" s="394">
        <v>2022</v>
      </c>
      <c r="D160" s="395">
        <v>1688.8333333333301</v>
      </c>
      <c r="E160" s="395">
        <v>1685.25</v>
      </c>
      <c r="F160" s="395">
        <v>2083.9166666666702</v>
      </c>
      <c r="G160" s="395">
        <v>2364.0833333333298</v>
      </c>
      <c r="H160" s="395">
        <v>3024.5833333333298</v>
      </c>
      <c r="I160" s="395">
        <v>4074.5</v>
      </c>
      <c r="J160" s="395">
        <v>3844.6666666666702</v>
      </c>
      <c r="K160" s="396">
        <v>20787.833333333299</v>
      </c>
      <c r="M160" s="8"/>
      <c r="N160" s="8"/>
      <c r="O160" s="8"/>
      <c r="P160" s="8"/>
      <c r="Q160" s="8"/>
      <c r="R160" s="8"/>
      <c r="S160" s="8"/>
      <c r="T160" s="8"/>
      <c r="U160" s="8"/>
    </row>
    <row r="161" spans="2:21" ht="17.25" thickBot="1" x14ac:dyDescent="0.35">
      <c r="B161" s="393" t="s">
        <v>319</v>
      </c>
      <c r="C161" s="394">
        <v>2365.9166666666702</v>
      </c>
      <c r="D161" s="395">
        <v>2025.0833333333301</v>
      </c>
      <c r="E161" s="395">
        <v>2087.5</v>
      </c>
      <c r="F161" s="395">
        <v>2552.0833333333298</v>
      </c>
      <c r="G161" s="395">
        <v>2987.5</v>
      </c>
      <c r="H161" s="395">
        <v>4396.75</v>
      </c>
      <c r="I161" s="395">
        <v>6031</v>
      </c>
      <c r="J161" s="395">
        <v>5694.4166666666697</v>
      </c>
      <c r="K161" s="396">
        <v>28140.25</v>
      </c>
      <c r="M161" s="8"/>
      <c r="N161" s="8"/>
      <c r="O161" s="8"/>
      <c r="P161" s="8"/>
      <c r="Q161" s="8"/>
      <c r="R161" s="8"/>
      <c r="S161" s="8"/>
      <c r="T161" s="8"/>
      <c r="U161" s="8"/>
    </row>
    <row r="162" spans="2:21" ht="17.25" thickBot="1" x14ac:dyDescent="0.35">
      <c r="B162" s="393" t="s">
        <v>320</v>
      </c>
      <c r="C162" s="394">
        <v>1226.8333333333301</v>
      </c>
      <c r="D162" s="395">
        <v>992.08333333333303</v>
      </c>
      <c r="E162" s="395">
        <v>1135</v>
      </c>
      <c r="F162" s="395">
        <v>1349.6666666666699</v>
      </c>
      <c r="G162" s="395">
        <v>1645.6666666666699</v>
      </c>
      <c r="H162" s="395">
        <v>2918.0833333333298</v>
      </c>
      <c r="I162" s="395">
        <v>4120.8333333333303</v>
      </c>
      <c r="J162" s="395">
        <v>3750.4166666666702</v>
      </c>
      <c r="K162" s="396">
        <v>17138.583333333299</v>
      </c>
      <c r="M162" s="8"/>
      <c r="O162" s="8"/>
      <c r="P162" s="8"/>
      <c r="Q162" s="8"/>
      <c r="R162" s="8"/>
      <c r="S162" s="8"/>
      <c r="T162" s="8"/>
      <c r="U162" s="8"/>
    </row>
    <row r="163" spans="2:21" ht="17.25" thickBot="1" x14ac:dyDescent="0.35">
      <c r="B163" s="393" t="s">
        <v>321</v>
      </c>
      <c r="C163" s="394">
        <v>582.08333333333303</v>
      </c>
      <c r="D163" s="395">
        <v>409.5</v>
      </c>
      <c r="E163" s="395">
        <v>559.66666666666697</v>
      </c>
      <c r="F163" s="395">
        <v>682.58333333333303</v>
      </c>
      <c r="G163" s="395">
        <v>872.91666666666697</v>
      </c>
      <c r="H163" s="395">
        <v>1852.5833333333301</v>
      </c>
      <c r="I163" s="395">
        <v>2674.75</v>
      </c>
      <c r="J163" s="395">
        <v>2340.9166666666702</v>
      </c>
      <c r="K163" s="396">
        <v>9975</v>
      </c>
      <c r="R163" s="8"/>
      <c r="S163" s="8"/>
      <c r="T163" s="8"/>
      <c r="U163" s="8"/>
    </row>
    <row r="164" spans="2:21" ht="17.25" thickBot="1" x14ac:dyDescent="0.35">
      <c r="B164" s="393" t="s">
        <v>322</v>
      </c>
      <c r="C164" s="394">
        <v>267.91666666666703</v>
      </c>
      <c r="D164" s="395">
        <v>182.833333333333</v>
      </c>
      <c r="E164" s="395">
        <v>277.33333333333297</v>
      </c>
      <c r="F164" s="395">
        <v>352.58333333333297</v>
      </c>
      <c r="G164" s="395">
        <v>445.91666666666703</v>
      </c>
      <c r="H164" s="395">
        <v>1210.4166666666699</v>
      </c>
      <c r="I164" s="395">
        <v>1711.5833333333301</v>
      </c>
      <c r="J164" s="395">
        <v>1524.25</v>
      </c>
      <c r="K164" s="396">
        <v>5972.8333333333303</v>
      </c>
      <c r="R164" s="8"/>
      <c r="S164" s="8"/>
      <c r="T164" s="8"/>
      <c r="U164" s="8"/>
    </row>
    <row r="165" spans="2:21" ht="17.25" thickBot="1" x14ac:dyDescent="0.35">
      <c r="B165" s="393" t="s">
        <v>880</v>
      </c>
      <c r="C165" s="394">
        <v>176.166666666667</v>
      </c>
      <c r="D165" s="395">
        <v>105.166666666667</v>
      </c>
      <c r="E165" s="395">
        <v>176.583333333333</v>
      </c>
      <c r="F165" s="395">
        <v>215.25</v>
      </c>
      <c r="G165" s="395">
        <v>290.16666666666703</v>
      </c>
      <c r="H165" s="395">
        <v>902.08333333333303</v>
      </c>
      <c r="I165" s="395">
        <v>1257.25</v>
      </c>
      <c r="J165" s="395">
        <v>1135.5833333333301</v>
      </c>
      <c r="K165" s="396">
        <v>4258.25</v>
      </c>
      <c r="S165" s="8"/>
      <c r="T165" s="8"/>
      <c r="U165" s="8"/>
    </row>
    <row r="166" spans="2:21" ht="17.25" thickBot="1" x14ac:dyDescent="0.35">
      <c r="B166" s="393" t="s">
        <v>323</v>
      </c>
      <c r="C166" s="394">
        <v>107.166666666667</v>
      </c>
      <c r="D166" s="395">
        <v>65.583333333333002</v>
      </c>
      <c r="E166" s="395">
        <v>110.75</v>
      </c>
      <c r="F166" s="395">
        <v>146.25</v>
      </c>
      <c r="G166" s="395">
        <v>202.666666666667</v>
      </c>
      <c r="H166" s="395">
        <v>648.08333333333303</v>
      </c>
      <c r="I166" s="395">
        <v>869.33333333333303</v>
      </c>
      <c r="J166" s="395">
        <v>847.58333333333303</v>
      </c>
      <c r="K166" s="396">
        <v>2997.4166666666702</v>
      </c>
      <c r="U166" s="8"/>
    </row>
    <row r="167" spans="2:21" ht="17.25" thickBot="1" x14ac:dyDescent="0.35">
      <c r="B167" s="393" t="s">
        <v>881</v>
      </c>
      <c r="C167" s="394">
        <v>375.75</v>
      </c>
      <c r="D167" s="395">
        <v>235</v>
      </c>
      <c r="E167" s="395">
        <v>480.33333333333297</v>
      </c>
      <c r="F167" s="395">
        <v>875.58333333333303</v>
      </c>
      <c r="G167" s="395">
        <v>1342.4166666666699</v>
      </c>
      <c r="H167" s="395">
        <v>5417.8333333333303</v>
      </c>
      <c r="I167" s="395">
        <v>7839.25</v>
      </c>
      <c r="J167" s="395">
        <v>7674.0833333333303</v>
      </c>
      <c r="K167" s="396">
        <v>24240.25</v>
      </c>
      <c r="U167" s="8"/>
    </row>
    <row r="168" spans="2:21" ht="17.25" thickBot="1" x14ac:dyDescent="0.35">
      <c r="B168" s="393" t="s">
        <v>14</v>
      </c>
      <c r="C168" s="394">
        <v>17890.916666666701</v>
      </c>
      <c r="D168" s="395">
        <v>15186.833333333299</v>
      </c>
      <c r="E168" s="395">
        <v>16254.416666666701</v>
      </c>
      <c r="F168" s="395">
        <v>20331.25</v>
      </c>
      <c r="G168" s="395">
        <v>22962.583333333299</v>
      </c>
      <c r="H168" s="395">
        <v>34954.75</v>
      </c>
      <c r="I168" s="395">
        <v>49133.416666666701</v>
      </c>
      <c r="J168" s="395">
        <v>44229.5</v>
      </c>
      <c r="K168" s="396">
        <v>220943.66666666701</v>
      </c>
      <c r="Q168" s="8"/>
      <c r="R168" s="8"/>
      <c r="S168" s="8"/>
      <c r="T168" s="8"/>
      <c r="U168" s="8"/>
    </row>
    <row r="172" spans="2:21" x14ac:dyDescent="0.3">
      <c r="D172" s="422"/>
      <c r="E172" s="422"/>
      <c r="F172" s="422"/>
      <c r="G172" s="422"/>
      <c r="H172" s="422"/>
      <c r="I172" s="422"/>
      <c r="J172" s="422"/>
      <c r="K172" s="422"/>
      <c r="L172" s="422"/>
    </row>
    <row r="173" spans="2:21" x14ac:dyDescent="0.3">
      <c r="D173" s="422"/>
      <c r="E173" s="422"/>
      <c r="F173" s="422"/>
      <c r="G173" s="422"/>
      <c r="H173" s="422"/>
      <c r="I173" s="422"/>
      <c r="J173" s="422"/>
      <c r="K173" s="422"/>
      <c r="L173" s="422"/>
    </row>
    <row r="174" spans="2:21" x14ac:dyDescent="0.3">
      <c r="D174" s="422"/>
      <c r="E174" s="422"/>
      <c r="F174" s="422"/>
      <c r="G174" s="422"/>
      <c r="H174" s="422"/>
      <c r="I174" s="422"/>
      <c r="J174" s="422"/>
      <c r="K174" s="422"/>
      <c r="L174" s="422"/>
    </row>
    <row r="175" spans="2:21" x14ac:dyDescent="0.3">
      <c r="D175" s="422"/>
      <c r="E175" s="422"/>
      <c r="F175" s="422"/>
      <c r="G175" s="422"/>
      <c r="H175" s="422"/>
      <c r="I175" s="422"/>
      <c r="J175" s="422"/>
      <c r="K175" s="422"/>
      <c r="L175" s="422"/>
    </row>
    <row r="176" spans="2:21" x14ac:dyDescent="0.3">
      <c r="D176" s="422"/>
      <c r="E176" s="422"/>
      <c r="F176" s="422"/>
      <c r="G176" s="422"/>
      <c r="H176" s="422"/>
      <c r="I176" s="422"/>
      <c r="J176" s="422"/>
      <c r="K176" s="422"/>
      <c r="L176" s="422"/>
    </row>
    <row r="177" spans="4:12" x14ac:dyDescent="0.3">
      <c r="D177" s="422"/>
      <c r="E177" s="422"/>
      <c r="F177" s="422"/>
      <c r="G177" s="422"/>
      <c r="H177" s="422"/>
      <c r="I177" s="422"/>
      <c r="J177" s="422"/>
      <c r="K177" s="422"/>
      <c r="L177" s="422"/>
    </row>
    <row r="178" spans="4:12" x14ac:dyDescent="0.3">
      <c r="D178" s="422"/>
      <c r="E178" s="422"/>
      <c r="F178" s="422"/>
      <c r="G178" s="422"/>
      <c r="H178" s="422"/>
      <c r="I178" s="422"/>
      <c r="J178" s="422"/>
      <c r="K178" s="422"/>
      <c r="L178" s="422"/>
    </row>
    <row r="179" spans="4:12" x14ac:dyDescent="0.3">
      <c r="D179" s="422"/>
      <c r="E179" s="422"/>
      <c r="F179" s="422"/>
      <c r="G179" s="422"/>
      <c r="H179" s="422"/>
      <c r="I179" s="422"/>
      <c r="J179" s="422"/>
      <c r="K179" s="422"/>
      <c r="L179" s="422"/>
    </row>
    <row r="180" spans="4:12" x14ac:dyDescent="0.3">
      <c r="D180" s="422"/>
      <c r="E180" s="422"/>
      <c r="F180" s="422"/>
      <c r="G180" s="422"/>
      <c r="H180" s="422"/>
      <c r="I180" s="422"/>
      <c r="J180" s="422"/>
      <c r="K180" s="422"/>
      <c r="L180" s="422"/>
    </row>
    <row r="181" spans="4:12" x14ac:dyDescent="0.3">
      <c r="D181" s="422"/>
      <c r="E181" s="422"/>
      <c r="F181" s="422"/>
      <c r="G181" s="422"/>
      <c r="H181" s="422"/>
      <c r="I181" s="422"/>
      <c r="J181" s="422"/>
      <c r="K181" s="422"/>
      <c r="L181" s="422"/>
    </row>
    <row r="182" spans="4:12" x14ac:dyDescent="0.3">
      <c r="D182" s="422"/>
      <c r="E182" s="422"/>
      <c r="F182" s="422"/>
      <c r="G182" s="422"/>
      <c r="H182" s="422"/>
      <c r="I182" s="422"/>
      <c r="J182" s="422"/>
      <c r="K182" s="422"/>
      <c r="L182" s="422"/>
    </row>
    <row r="183" spans="4:12" x14ac:dyDescent="0.3">
      <c r="D183" s="422"/>
      <c r="E183" s="422"/>
      <c r="F183" s="422"/>
      <c r="G183" s="422"/>
      <c r="H183" s="422"/>
      <c r="I183" s="422"/>
      <c r="J183" s="422"/>
      <c r="K183" s="422"/>
      <c r="L183" s="422"/>
    </row>
    <row r="186" spans="4:12" x14ac:dyDescent="0.3">
      <c r="D186" s="422"/>
      <c r="E186" s="422"/>
      <c r="F186" s="422"/>
      <c r="G186" s="422"/>
      <c r="H186" s="422"/>
      <c r="I186" s="422"/>
      <c r="J186" s="422"/>
      <c r="K186" s="422"/>
      <c r="L186" s="422"/>
    </row>
    <row r="187" spans="4:12" x14ac:dyDescent="0.3">
      <c r="D187" s="422"/>
      <c r="E187" s="422"/>
      <c r="F187" s="422"/>
      <c r="G187" s="422"/>
      <c r="H187" s="422"/>
      <c r="I187" s="422"/>
      <c r="J187" s="422"/>
      <c r="K187" s="422"/>
      <c r="L187" s="422"/>
    </row>
    <row r="188" spans="4:12" x14ac:dyDescent="0.3">
      <c r="D188" s="422"/>
      <c r="E188" s="422"/>
      <c r="F188" s="422"/>
      <c r="G188" s="422"/>
      <c r="H188" s="422"/>
      <c r="I188" s="422"/>
      <c r="J188" s="422"/>
      <c r="K188" s="422"/>
      <c r="L188" s="422"/>
    </row>
    <row r="189" spans="4:12" x14ac:dyDescent="0.3">
      <c r="D189" s="422"/>
      <c r="E189" s="422"/>
      <c r="F189" s="422"/>
      <c r="G189" s="422"/>
      <c r="H189" s="422"/>
      <c r="I189" s="422"/>
      <c r="J189" s="422"/>
      <c r="K189" s="422"/>
      <c r="L189" s="422"/>
    </row>
    <row r="190" spans="4:12" x14ac:dyDescent="0.3">
      <c r="D190" s="422"/>
      <c r="E190" s="422"/>
      <c r="F190" s="422"/>
      <c r="G190" s="422"/>
      <c r="H190" s="422"/>
      <c r="I190" s="422"/>
      <c r="J190" s="422"/>
      <c r="K190" s="422"/>
      <c r="L190" s="422"/>
    </row>
    <row r="191" spans="4:12" x14ac:dyDescent="0.3">
      <c r="D191" s="422"/>
      <c r="E191" s="422"/>
      <c r="F191" s="422"/>
      <c r="G191" s="422"/>
      <c r="H191" s="422"/>
      <c r="I191" s="422"/>
      <c r="J191" s="422"/>
      <c r="K191" s="422"/>
      <c r="L191" s="422"/>
    </row>
    <row r="192" spans="4:12" x14ac:dyDescent="0.3">
      <c r="D192" s="422"/>
      <c r="E192" s="422"/>
      <c r="F192" s="422"/>
      <c r="G192" s="422"/>
      <c r="H192" s="422"/>
      <c r="I192" s="422"/>
      <c r="J192" s="422"/>
      <c r="K192" s="422"/>
      <c r="L192" s="422"/>
    </row>
    <row r="193" spans="4:12" x14ac:dyDescent="0.3">
      <c r="D193" s="422"/>
      <c r="E193" s="422"/>
      <c r="F193" s="422"/>
      <c r="G193" s="422"/>
      <c r="H193" s="422"/>
      <c r="I193" s="422"/>
      <c r="J193" s="422"/>
      <c r="K193" s="422"/>
      <c r="L193" s="422"/>
    </row>
    <row r="194" spans="4:12" x14ac:dyDescent="0.3">
      <c r="D194" s="422"/>
      <c r="E194" s="422"/>
      <c r="F194" s="422"/>
      <c r="G194" s="422"/>
      <c r="H194" s="422"/>
      <c r="I194" s="422"/>
      <c r="J194" s="422"/>
      <c r="K194" s="422"/>
      <c r="L194" s="422"/>
    </row>
    <row r="195" spans="4:12" x14ac:dyDescent="0.3">
      <c r="D195" s="422"/>
      <c r="E195" s="422"/>
      <c r="F195" s="422"/>
      <c r="G195" s="422"/>
      <c r="H195" s="422"/>
      <c r="I195" s="422"/>
      <c r="J195" s="422"/>
      <c r="K195" s="422"/>
      <c r="L195" s="422"/>
    </row>
    <row r="196" spans="4:12" x14ac:dyDescent="0.3">
      <c r="D196" s="422"/>
      <c r="E196" s="422"/>
      <c r="F196" s="422"/>
      <c r="G196" s="422"/>
      <c r="H196" s="422"/>
      <c r="I196" s="422"/>
      <c r="J196" s="422"/>
      <c r="K196" s="422"/>
      <c r="L196" s="422"/>
    </row>
    <row r="197" spans="4:12" x14ac:dyDescent="0.3">
      <c r="D197" s="422"/>
      <c r="E197" s="422"/>
      <c r="F197" s="422"/>
      <c r="G197" s="422"/>
      <c r="H197" s="422"/>
      <c r="I197" s="422"/>
      <c r="J197" s="422"/>
      <c r="K197" s="422"/>
      <c r="L197" s="422"/>
    </row>
  </sheetData>
  <mergeCells count="1">
    <mergeCell ref="C141:K141"/>
  </mergeCells>
  <conditionalFormatting sqref="Y105:Y106">
    <cfRule type="cellIs" dxfId="0" priority="1" operator="greaterThan">
      <formula>#REF!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A1:AC69"/>
  <sheetViews>
    <sheetView zoomScale="80" zoomScaleNormal="80" workbookViewId="0">
      <selection activeCell="A25" sqref="A1:A1048576"/>
    </sheetView>
  </sheetViews>
  <sheetFormatPr defaultRowHeight="16.5" x14ac:dyDescent="0.3"/>
  <cols>
    <col min="1" max="1" width="9.140625" style="494"/>
    <col min="2" max="12" width="9.140625" style="126"/>
    <col min="13" max="13" width="17.7109375" style="126" customWidth="1"/>
    <col min="14" max="14" width="17.140625" style="126" customWidth="1"/>
    <col min="15" max="15" width="12.85546875" style="126" customWidth="1"/>
    <col min="16" max="16" width="9.28515625" style="126" bestFit="1" customWidth="1"/>
    <col min="17" max="20" width="9.42578125" style="126" bestFit="1" customWidth="1"/>
    <col min="21" max="21" width="9.28515625" style="126" bestFit="1" customWidth="1"/>
    <col min="22" max="23" width="10.42578125" style="126" bestFit="1" customWidth="1"/>
    <col min="24" max="24" width="9.42578125" style="126" bestFit="1" customWidth="1"/>
    <col min="25" max="25" width="9.28515625" style="126" bestFit="1" customWidth="1"/>
    <col min="26" max="26" width="12.140625" style="126" customWidth="1"/>
    <col min="27" max="28" width="9.140625" style="126"/>
    <col min="29" max="29" width="15" style="126" customWidth="1"/>
    <col min="30" max="30" width="11" style="126" bestFit="1" customWidth="1"/>
    <col min="31" max="42" width="9.5703125" style="126" customWidth="1"/>
    <col min="43" max="16384" width="9.140625" style="126"/>
  </cols>
  <sheetData>
    <row r="1" spans="1:29" x14ac:dyDescent="0.3">
      <c r="A1" s="493"/>
    </row>
    <row r="2" spans="1:29" x14ac:dyDescent="0.3">
      <c r="A2" s="633"/>
      <c r="B2" s="139" t="s">
        <v>996</v>
      </c>
    </row>
    <row r="3" spans="1:29" x14ac:dyDescent="0.3">
      <c r="A3" s="634"/>
      <c r="B3" s="140"/>
      <c r="N3" s="403"/>
      <c r="O3" s="404"/>
      <c r="P3" s="404"/>
      <c r="Q3" s="404"/>
      <c r="R3" s="404"/>
      <c r="S3" s="404"/>
      <c r="T3" s="404"/>
      <c r="U3" s="404"/>
      <c r="V3" s="404"/>
      <c r="W3" s="404"/>
      <c r="X3" s="404"/>
      <c r="Y3" s="404"/>
      <c r="Z3" s="404"/>
      <c r="AB3" s="141"/>
      <c r="AC3" s="141"/>
    </row>
    <row r="4" spans="1:29" x14ac:dyDescent="0.3">
      <c r="O4" s="406"/>
      <c r="P4" s="406"/>
      <c r="Q4" s="406"/>
      <c r="R4" s="406"/>
      <c r="S4" s="406"/>
      <c r="T4" s="406"/>
      <c r="U4" s="406"/>
      <c r="V4" s="406"/>
      <c r="W4" s="406"/>
      <c r="X4" s="406"/>
      <c r="Y4" s="406"/>
      <c r="Z4" s="406"/>
      <c r="AB4" s="142"/>
      <c r="AC4" s="142"/>
    </row>
    <row r="5" spans="1:29" x14ac:dyDescent="0.3">
      <c r="N5" s="116" t="s">
        <v>998</v>
      </c>
      <c r="O5" s="486"/>
      <c r="P5" s="487"/>
      <c r="Q5" s="487"/>
      <c r="S5" s="487"/>
      <c r="T5" s="487"/>
      <c r="U5" s="487"/>
      <c r="V5" s="487"/>
      <c r="W5" s="487"/>
      <c r="X5" s="487"/>
      <c r="Y5" s="485"/>
      <c r="Z5" s="485"/>
      <c r="AB5" s="142"/>
      <c r="AC5" s="142"/>
    </row>
    <row r="6" spans="1:29" x14ac:dyDescent="0.3">
      <c r="N6" s="488" t="s">
        <v>997</v>
      </c>
      <c r="O6" s="489" t="s">
        <v>324</v>
      </c>
      <c r="P6" s="489" t="s">
        <v>325</v>
      </c>
      <c r="Q6" s="489" t="s">
        <v>326</v>
      </c>
      <c r="R6" s="489" t="s">
        <v>327</v>
      </c>
      <c r="S6" s="489" t="s">
        <v>304</v>
      </c>
      <c r="T6" s="489" t="s">
        <v>301</v>
      </c>
      <c r="U6" s="489" t="s">
        <v>328</v>
      </c>
      <c r="V6" s="489" t="s">
        <v>329</v>
      </c>
      <c r="W6" s="489" t="s">
        <v>330</v>
      </c>
      <c r="X6" s="489" t="s">
        <v>331</v>
      </c>
      <c r="Y6" s="489" t="s">
        <v>332</v>
      </c>
      <c r="AA6" s="142"/>
      <c r="AB6" s="142"/>
    </row>
    <row r="7" spans="1:29" x14ac:dyDescent="0.3">
      <c r="N7" s="488" t="s">
        <v>298</v>
      </c>
      <c r="O7" s="490">
        <v>4.2424572551146431</v>
      </c>
      <c r="P7" s="490">
        <v>34.747248921534613</v>
      </c>
      <c r="Q7" s="490">
        <v>25.13514121590978</v>
      </c>
      <c r="R7" s="490">
        <v>23.559391678024646</v>
      </c>
      <c r="S7" s="490">
        <v>6.9637543265911734</v>
      </c>
      <c r="T7" s="490">
        <v>0.42084721256810348</v>
      </c>
      <c r="U7" s="490">
        <v>0.50409301741767487</v>
      </c>
      <c r="V7" s="490">
        <v>1.6507062867752849</v>
      </c>
      <c r="W7" s="490">
        <v>2.7031795634509468</v>
      </c>
      <c r="X7" s="490">
        <v>4.262943064842916E-2</v>
      </c>
      <c r="Y7" s="490">
        <v>3.0551091964707566E-2</v>
      </c>
      <c r="AA7" s="142"/>
      <c r="AB7" s="142"/>
    </row>
    <row r="8" spans="1:29" x14ac:dyDescent="0.3">
      <c r="N8" s="405"/>
      <c r="O8" s="406"/>
      <c r="P8" s="406"/>
      <c r="Q8" s="406"/>
      <c r="R8" s="406"/>
      <c r="S8" s="406"/>
      <c r="T8" s="406"/>
      <c r="U8" s="406"/>
      <c r="V8" s="406"/>
      <c r="W8" s="406"/>
      <c r="X8" s="406"/>
      <c r="Y8" s="406"/>
      <c r="Z8" s="406"/>
      <c r="AB8" s="142"/>
      <c r="AC8" s="142"/>
    </row>
    <row r="9" spans="1:29" x14ac:dyDescent="0.3">
      <c r="N9" s="405"/>
      <c r="O9" s="406"/>
      <c r="P9" s="406"/>
      <c r="Q9" s="406"/>
      <c r="R9" s="406"/>
      <c r="S9" s="406"/>
      <c r="T9" s="406"/>
      <c r="U9" s="406"/>
      <c r="V9" s="406"/>
      <c r="W9" s="406"/>
      <c r="X9" s="406"/>
      <c r="Y9" s="406"/>
      <c r="Z9" s="406"/>
      <c r="AB9" s="142"/>
      <c r="AC9" s="142"/>
    </row>
    <row r="10" spans="1:29" x14ac:dyDescent="0.3">
      <c r="N10" s="405"/>
      <c r="O10" s="491"/>
      <c r="P10" s="491"/>
      <c r="Q10" s="491"/>
      <c r="R10" s="491"/>
      <c r="S10" s="491"/>
      <c r="T10" s="491"/>
      <c r="U10" s="491"/>
      <c r="V10" s="491"/>
      <c r="W10" s="491"/>
      <c r="X10" s="491"/>
      <c r="Y10" s="491"/>
      <c r="Z10" s="491"/>
      <c r="AB10" s="142"/>
      <c r="AC10" s="142"/>
    </row>
    <row r="11" spans="1:29" x14ac:dyDescent="0.3">
      <c r="N11" s="405"/>
      <c r="O11" s="491"/>
      <c r="P11" s="491"/>
      <c r="Q11" s="491"/>
      <c r="R11" s="491"/>
      <c r="S11" s="491"/>
      <c r="T11" s="491"/>
      <c r="U11" s="491"/>
      <c r="V11" s="491"/>
      <c r="W11" s="491"/>
      <c r="X11" s="491"/>
      <c r="Y11" s="491"/>
      <c r="Z11" s="491"/>
      <c r="AB11" s="142"/>
      <c r="AC11" s="142"/>
    </row>
    <row r="12" spans="1:29" x14ac:dyDescent="0.3">
      <c r="N12" s="405"/>
      <c r="O12" s="491"/>
      <c r="P12" s="491"/>
      <c r="Q12" s="491"/>
      <c r="R12" s="491"/>
      <c r="S12" s="491"/>
      <c r="T12" s="491"/>
      <c r="U12" s="491"/>
      <c r="V12" s="491"/>
      <c r="W12" s="491"/>
      <c r="X12" s="491"/>
      <c r="Y12" s="491"/>
      <c r="Z12" s="491"/>
      <c r="AB12" s="142"/>
      <c r="AC12" s="142"/>
    </row>
    <row r="13" spans="1:29" x14ac:dyDescent="0.3">
      <c r="O13" s="492"/>
      <c r="P13" s="492"/>
      <c r="Q13" s="492"/>
      <c r="R13" s="492"/>
      <c r="S13" s="492"/>
      <c r="T13" s="492"/>
      <c r="U13" s="492"/>
      <c r="V13" s="492"/>
      <c r="W13" s="492"/>
      <c r="X13" s="492"/>
      <c r="Y13" s="492"/>
      <c r="Z13" s="492"/>
      <c r="AB13" s="142"/>
      <c r="AC13" s="142"/>
    </row>
    <row r="14" spans="1:29" x14ac:dyDescent="0.3">
      <c r="O14" s="492"/>
      <c r="P14" s="492"/>
      <c r="Q14" s="492"/>
      <c r="R14" s="492"/>
      <c r="S14" s="492"/>
      <c r="T14" s="492"/>
      <c r="U14" s="492"/>
      <c r="V14" s="492"/>
      <c r="W14" s="492"/>
      <c r="X14" s="492"/>
      <c r="Y14" s="492"/>
      <c r="Z14" s="492"/>
      <c r="AB14" s="141"/>
      <c r="AC14" s="141"/>
    </row>
    <row r="15" spans="1:29" x14ac:dyDescent="0.3">
      <c r="O15" s="492"/>
      <c r="P15" s="492"/>
      <c r="Q15" s="492"/>
      <c r="R15" s="492"/>
      <c r="S15" s="492"/>
      <c r="T15" s="492"/>
      <c r="U15" s="492"/>
      <c r="V15" s="492"/>
      <c r="W15" s="492"/>
      <c r="X15" s="492"/>
      <c r="Y15" s="492"/>
      <c r="Z15" s="492"/>
      <c r="AB15" s="141"/>
      <c r="AC15" s="141"/>
    </row>
    <row r="16" spans="1:29" x14ac:dyDescent="0.3">
      <c r="O16" s="492"/>
      <c r="P16" s="492"/>
      <c r="Q16" s="492"/>
      <c r="R16" s="492"/>
      <c r="S16" s="492"/>
      <c r="T16" s="492"/>
      <c r="U16" s="492"/>
      <c r="V16" s="492"/>
      <c r="W16" s="492"/>
      <c r="X16" s="492"/>
      <c r="Y16" s="492"/>
      <c r="Z16" s="492"/>
      <c r="AB16" s="141"/>
      <c r="AC16" s="141"/>
    </row>
    <row r="17" spans="2:29" x14ac:dyDescent="0.3">
      <c r="N17" s="234"/>
      <c r="O17" s="401"/>
      <c r="P17" s="401"/>
      <c r="Q17" s="401"/>
      <c r="R17" s="401"/>
      <c r="S17" s="401"/>
      <c r="T17" s="401"/>
      <c r="U17" s="401"/>
      <c r="V17" s="401"/>
      <c r="W17" s="401"/>
      <c r="X17" s="401"/>
      <c r="Y17" s="401"/>
      <c r="Z17" s="402"/>
      <c r="AB17" s="141"/>
      <c r="AC17" s="141"/>
    </row>
    <row r="18" spans="2:29" x14ac:dyDescent="0.3">
      <c r="N18" s="234"/>
      <c r="O18" s="401"/>
      <c r="P18" s="401"/>
      <c r="Q18" s="401"/>
      <c r="R18" s="401"/>
      <c r="S18" s="401"/>
      <c r="T18" s="401"/>
      <c r="U18" s="401"/>
      <c r="V18" s="401"/>
      <c r="W18" s="401"/>
      <c r="X18" s="401"/>
      <c r="Y18" s="401"/>
      <c r="Z18" s="402"/>
    </row>
    <row r="19" spans="2:29" x14ac:dyDescent="0.3">
      <c r="N19" s="234"/>
      <c r="O19" s="401"/>
      <c r="P19" s="401"/>
      <c r="Q19" s="401"/>
      <c r="R19" s="401"/>
      <c r="S19" s="401"/>
      <c r="T19" s="401"/>
      <c r="U19" s="401"/>
      <c r="V19" s="401"/>
      <c r="W19" s="401"/>
      <c r="X19" s="401"/>
      <c r="Y19" s="401"/>
      <c r="Z19" s="402"/>
    </row>
    <row r="20" spans="2:29" x14ac:dyDescent="0.3">
      <c r="N20" s="235"/>
      <c r="O20" s="401"/>
      <c r="P20" s="401"/>
      <c r="Q20" s="401"/>
      <c r="R20" s="401"/>
      <c r="S20" s="401"/>
      <c r="T20" s="401"/>
      <c r="U20" s="401"/>
      <c r="V20" s="401"/>
      <c r="W20" s="401"/>
      <c r="X20" s="401"/>
      <c r="Y20" s="401"/>
      <c r="Z20" s="402"/>
    </row>
    <row r="21" spans="2:29" x14ac:dyDescent="0.3">
      <c r="N21" s="235"/>
      <c r="O21" s="401"/>
      <c r="P21" s="401"/>
      <c r="Q21" s="401"/>
      <c r="R21" s="401"/>
      <c r="S21" s="401"/>
      <c r="T21" s="401"/>
      <c r="U21" s="401"/>
      <c r="V21" s="401"/>
      <c r="W21" s="401"/>
      <c r="X21" s="401"/>
      <c r="Y21" s="401"/>
      <c r="Z21" s="402"/>
    </row>
    <row r="22" spans="2:29" x14ac:dyDescent="0.3">
      <c r="B22" s="88" t="s">
        <v>295</v>
      </c>
      <c r="N22" s="235"/>
      <c r="O22" s="401"/>
      <c r="P22" s="401"/>
      <c r="Q22" s="401"/>
      <c r="R22" s="401"/>
      <c r="S22" s="401"/>
      <c r="T22" s="401"/>
      <c r="U22" s="401"/>
      <c r="V22" s="401"/>
      <c r="W22" s="401"/>
      <c r="X22" s="401"/>
      <c r="Y22" s="401"/>
      <c r="Z22" s="402"/>
    </row>
    <row r="23" spans="2:29" x14ac:dyDescent="0.3">
      <c r="B23" s="88" t="s">
        <v>719</v>
      </c>
      <c r="N23" s="235"/>
      <c r="O23" s="401"/>
      <c r="P23" s="401"/>
      <c r="Q23" s="401"/>
      <c r="R23" s="401"/>
      <c r="S23" s="401"/>
      <c r="T23" s="401"/>
      <c r="U23" s="401"/>
      <c r="V23" s="401"/>
      <c r="W23" s="401"/>
      <c r="X23" s="401"/>
      <c r="Y23" s="401"/>
      <c r="Z23" s="402"/>
    </row>
    <row r="24" spans="2:29" x14ac:dyDescent="0.3">
      <c r="B24" s="88" t="s">
        <v>496</v>
      </c>
      <c r="C24" s="88"/>
      <c r="N24" s="235"/>
      <c r="O24" s="401"/>
      <c r="P24" s="401"/>
      <c r="Q24" s="401"/>
      <c r="R24" s="401"/>
      <c r="S24" s="401"/>
      <c r="T24" s="401"/>
      <c r="U24" s="401"/>
      <c r="V24" s="401"/>
      <c r="W24" s="401"/>
      <c r="X24" s="401"/>
      <c r="Y24" s="401"/>
      <c r="Z24" s="402"/>
    </row>
    <row r="25" spans="2:29" x14ac:dyDescent="0.3">
      <c r="B25" s="88" t="s">
        <v>343</v>
      </c>
    </row>
    <row r="26" spans="2:29" x14ac:dyDescent="0.3">
      <c r="B26" s="88" t="s">
        <v>344</v>
      </c>
      <c r="P26" s="143"/>
      <c r="Q26" s="143"/>
      <c r="R26" s="143"/>
      <c r="S26" s="143"/>
      <c r="T26" s="143"/>
      <c r="U26" s="143"/>
      <c r="V26" s="143"/>
      <c r="W26" s="143"/>
      <c r="X26" s="143"/>
      <c r="Y26" s="143"/>
      <c r="Z26" s="143"/>
    </row>
    <row r="27" spans="2:29" x14ac:dyDescent="0.3">
      <c r="B27" s="88" t="s">
        <v>345</v>
      </c>
      <c r="P27" s="143"/>
      <c r="Q27" s="143"/>
      <c r="R27" s="143"/>
      <c r="S27" s="143"/>
      <c r="T27" s="143"/>
      <c r="U27" s="143"/>
      <c r="V27" s="143"/>
      <c r="W27" s="143"/>
      <c r="X27" s="143"/>
      <c r="Y27" s="143"/>
      <c r="Z27" s="143"/>
    </row>
    <row r="28" spans="2:29" x14ac:dyDescent="0.3">
      <c r="B28" s="88" t="s">
        <v>346</v>
      </c>
      <c r="N28" s="279"/>
      <c r="O28" s="143"/>
      <c r="P28" s="143"/>
      <c r="Q28" s="143"/>
      <c r="R28" s="143"/>
      <c r="S28" s="143"/>
      <c r="T28" s="143"/>
      <c r="U28" s="143"/>
      <c r="V28" s="143"/>
      <c r="W28" s="143"/>
      <c r="X28" s="143"/>
      <c r="Y28" s="143"/>
      <c r="Z28" s="143"/>
    </row>
    <row r="29" spans="2:29" x14ac:dyDescent="0.3">
      <c r="B29" s="88" t="s">
        <v>347</v>
      </c>
      <c r="N29" s="279"/>
      <c r="O29" s="143"/>
      <c r="P29" s="143"/>
      <c r="Q29" s="143"/>
      <c r="R29" s="143"/>
      <c r="S29" s="143"/>
      <c r="T29" s="143"/>
      <c r="U29" s="143"/>
      <c r="V29" s="143"/>
      <c r="W29" s="143"/>
      <c r="X29" s="143"/>
      <c r="Y29" s="143"/>
    </row>
    <row r="30" spans="2:29" x14ac:dyDescent="0.3">
      <c r="B30" s="88" t="s">
        <v>348</v>
      </c>
    </row>
    <row r="31" spans="2:29" x14ac:dyDescent="0.3">
      <c r="B31" s="88" t="s">
        <v>349</v>
      </c>
      <c r="P31" s="130"/>
      <c r="Q31" s="130"/>
      <c r="R31" s="130"/>
      <c r="S31" s="130"/>
      <c r="T31" s="130"/>
      <c r="U31" s="130"/>
      <c r="V31" s="130"/>
      <c r="W31" s="130"/>
      <c r="X31" s="130"/>
      <c r="Y31" s="130"/>
      <c r="Z31" s="130"/>
    </row>
    <row r="32" spans="2:29" x14ac:dyDescent="0.3">
      <c r="B32" s="88" t="s">
        <v>350</v>
      </c>
    </row>
    <row r="33" spans="1:26" x14ac:dyDescent="0.3">
      <c r="B33" s="88" t="s">
        <v>351</v>
      </c>
      <c r="V33" s="128"/>
    </row>
    <row r="34" spans="1:26" x14ac:dyDescent="0.3">
      <c r="B34" s="88" t="s">
        <v>352</v>
      </c>
      <c r="V34" s="128"/>
    </row>
    <row r="35" spans="1:26" x14ac:dyDescent="0.3">
      <c r="B35" s="88" t="s">
        <v>781</v>
      </c>
      <c r="C35" s="88"/>
      <c r="V35" s="128"/>
    </row>
    <row r="37" spans="1:26" x14ac:dyDescent="0.3">
      <c r="A37" s="633"/>
      <c r="B37" s="139" t="s">
        <v>999</v>
      </c>
      <c r="I37" s="281"/>
      <c r="J37" s="132"/>
      <c r="K37" s="132"/>
    </row>
    <row r="38" spans="1:26" x14ac:dyDescent="0.3">
      <c r="A38" s="634"/>
    </row>
    <row r="39" spans="1:26" x14ac:dyDescent="0.3">
      <c r="M39" s="116" t="s">
        <v>1000</v>
      </c>
    </row>
    <row r="40" spans="1:26" x14ac:dyDescent="0.3">
      <c r="M40" s="94" t="s">
        <v>1001</v>
      </c>
      <c r="N40" s="497" t="s">
        <v>333</v>
      </c>
      <c r="O40" s="497" t="s">
        <v>334</v>
      </c>
      <c r="P40" s="497" t="s">
        <v>335</v>
      </c>
      <c r="Q40" s="497" t="s">
        <v>336</v>
      </c>
      <c r="R40" s="497" t="s">
        <v>337</v>
      </c>
      <c r="S40" s="497" t="s">
        <v>338</v>
      </c>
      <c r="T40" s="497" t="s">
        <v>339</v>
      </c>
      <c r="U40" s="497" t="s">
        <v>340</v>
      </c>
      <c r="V40" s="497" t="s">
        <v>341</v>
      </c>
      <c r="W40" s="231" t="s">
        <v>342</v>
      </c>
      <c r="X40" s="398"/>
      <c r="Y40" s="399"/>
    </row>
    <row r="41" spans="1:26" x14ac:dyDescent="0.3">
      <c r="M41" s="94" t="s">
        <v>298</v>
      </c>
      <c r="N41" s="490">
        <v>4.9734335756500695E-3</v>
      </c>
      <c r="O41" s="490">
        <v>0.79184167429457186</v>
      </c>
      <c r="P41" s="490">
        <v>6.1065475253023438</v>
      </c>
      <c r="Q41" s="490">
        <v>3.5511499880992838</v>
      </c>
      <c r="R41" s="490">
        <v>4.3260583052196182</v>
      </c>
      <c r="S41" s="490">
        <v>8.318896560870682</v>
      </c>
      <c r="T41" s="490">
        <v>0.81824823827957094</v>
      </c>
      <c r="U41" s="490">
        <v>20.55922708105631</v>
      </c>
      <c r="V41" s="498">
        <v>44.202811884611606</v>
      </c>
      <c r="W41" s="490">
        <v>11.320245308690364</v>
      </c>
      <c r="X41" s="495"/>
      <c r="Y41" s="399"/>
    </row>
    <row r="42" spans="1:26" x14ac:dyDescent="0.3">
      <c r="O42" s="486"/>
      <c r="P42" s="486"/>
      <c r="Q42" s="486"/>
      <c r="R42" s="486"/>
      <c r="S42" s="486"/>
      <c r="T42" s="486"/>
      <c r="U42" s="486"/>
      <c r="V42" s="486"/>
      <c r="W42" s="486"/>
      <c r="X42" s="486"/>
      <c r="Y42" s="495"/>
      <c r="Z42" s="399"/>
    </row>
    <row r="43" spans="1:26" x14ac:dyDescent="0.3">
      <c r="N43" s="116"/>
      <c r="O43" s="496"/>
      <c r="P43" s="495"/>
      <c r="Q43" s="495"/>
      <c r="R43" s="495"/>
      <c r="S43" s="495"/>
      <c r="T43" s="495"/>
      <c r="U43" s="495"/>
      <c r="V43" s="495"/>
      <c r="W43" s="495"/>
      <c r="X43" s="495"/>
      <c r="Y43" s="495"/>
      <c r="Z43" s="399"/>
    </row>
    <row r="44" spans="1:26" x14ac:dyDescent="0.3">
      <c r="N44" s="116"/>
      <c r="O44" s="496"/>
      <c r="P44" s="495"/>
      <c r="Q44" s="495"/>
      <c r="R44" s="495"/>
      <c r="S44" s="495"/>
      <c r="T44" s="495"/>
      <c r="U44" s="495"/>
      <c r="V44" s="495"/>
      <c r="W44" s="495"/>
      <c r="X44" s="495"/>
      <c r="Y44" s="495"/>
      <c r="Z44" s="399"/>
    </row>
    <row r="45" spans="1:26" x14ac:dyDescent="0.3">
      <c r="N45" s="116"/>
      <c r="O45" s="496"/>
      <c r="P45" s="495"/>
      <c r="Q45" s="495"/>
      <c r="R45" s="495"/>
      <c r="S45" s="495"/>
      <c r="T45" s="495"/>
      <c r="U45" s="495"/>
      <c r="V45" s="495"/>
      <c r="W45" s="495"/>
      <c r="X45" s="495"/>
      <c r="Y45" s="495"/>
      <c r="Z45" s="399"/>
    </row>
    <row r="46" spans="1:26" x14ac:dyDescent="0.3">
      <c r="N46" s="116"/>
      <c r="O46" s="496"/>
      <c r="P46" s="495"/>
      <c r="Q46" s="495"/>
      <c r="R46" s="495"/>
      <c r="S46" s="495"/>
      <c r="T46" s="495"/>
      <c r="U46" s="495"/>
      <c r="V46" s="495"/>
      <c r="W46" s="495"/>
      <c r="X46" s="495"/>
      <c r="Y46" s="495"/>
      <c r="Z46" s="399"/>
    </row>
    <row r="47" spans="1:26" x14ac:dyDescent="0.3">
      <c r="N47" s="116"/>
      <c r="O47" s="496"/>
      <c r="P47" s="495"/>
      <c r="Q47" s="495"/>
      <c r="R47" s="495"/>
      <c r="S47" s="495"/>
      <c r="T47" s="495"/>
      <c r="U47" s="495"/>
      <c r="V47" s="495"/>
      <c r="W47" s="495"/>
      <c r="X47" s="495"/>
      <c r="Y47" s="495"/>
      <c r="Z47" s="399"/>
    </row>
    <row r="48" spans="1:26" x14ac:dyDescent="0.3">
      <c r="N48" s="116"/>
      <c r="O48" s="496"/>
      <c r="P48" s="495"/>
      <c r="Q48" s="495"/>
      <c r="R48" s="495"/>
      <c r="S48" s="495"/>
      <c r="T48" s="495"/>
      <c r="U48" s="495"/>
      <c r="V48" s="495"/>
      <c r="W48" s="495"/>
      <c r="X48" s="495"/>
      <c r="Y48" s="495"/>
      <c r="Z48" s="399"/>
    </row>
    <row r="50" spans="2:26" x14ac:dyDescent="0.3">
      <c r="Z50" s="116"/>
    </row>
    <row r="51" spans="2:26" x14ac:dyDescent="0.3">
      <c r="Z51" s="116"/>
    </row>
    <row r="52" spans="2:26" x14ac:dyDescent="0.3">
      <c r="Z52" s="400"/>
    </row>
    <row r="58" spans="2:26" x14ac:dyDescent="0.3">
      <c r="B58" s="88" t="s">
        <v>295</v>
      </c>
    </row>
    <row r="59" spans="2:26" x14ac:dyDescent="0.3">
      <c r="B59" s="88" t="s">
        <v>647</v>
      </c>
      <c r="C59" s="88"/>
    </row>
    <row r="60" spans="2:26" x14ac:dyDescent="0.3">
      <c r="B60" s="88">
        <v>0</v>
      </c>
      <c r="C60" s="88" t="s">
        <v>364</v>
      </c>
    </row>
    <row r="61" spans="2:26" x14ac:dyDescent="0.3">
      <c r="B61" s="88">
        <v>1</v>
      </c>
      <c r="C61" s="88" t="s">
        <v>355</v>
      </c>
    </row>
    <row r="62" spans="2:26" x14ac:dyDescent="0.3">
      <c r="B62" s="88">
        <v>2</v>
      </c>
      <c r="C62" s="88" t="s">
        <v>356</v>
      </c>
    </row>
    <row r="63" spans="2:26" x14ac:dyDescent="0.3">
      <c r="B63" s="88">
        <v>3</v>
      </c>
      <c r="C63" s="88" t="s">
        <v>357</v>
      </c>
    </row>
    <row r="64" spans="2:26" x14ac:dyDescent="0.3">
      <c r="B64" s="88">
        <v>4</v>
      </c>
      <c r="C64" s="88" t="s">
        <v>358</v>
      </c>
    </row>
    <row r="65" spans="2:3" x14ac:dyDescent="0.3">
      <c r="B65" s="88">
        <v>5</v>
      </c>
      <c r="C65" s="88" t="s">
        <v>359</v>
      </c>
    </row>
    <row r="66" spans="2:3" x14ac:dyDescent="0.3">
      <c r="B66" s="88">
        <v>6</v>
      </c>
      <c r="C66" s="88" t="s">
        <v>360</v>
      </c>
    </row>
    <row r="67" spans="2:3" x14ac:dyDescent="0.3">
      <c r="B67" s="88">
        <v>7</v>
      </c>
      <c r="C67" s="88" t="s">
        <v>361</v>
      </c>
    </row>
    <row r="68" spans="2:3" x14ac:dyDescent="0.3">
      <c r="B68" s="88">
        <v>8</v>
      </c>
      <c r="C68" s="88" t="s">
        <v>362</v>
      </c>
    </row>
    <row r="69" spans="2:3" x14ac:dyDescent="0.3">
      <c r="B69" s="88">
        <v>9</v>
      </c>
      <c r="C69" s="88" t="s">
        <v>363</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A1:AM48"/>
  <sheetViews>
    <sheetView zoomScale="80" zoomScaleNormal="80" workbookViewId="0">
      <selection sqref="A1:A1048576"/>
    </sheetView>
  </sheetViews>
  <sheetFormatPr defaultColWidth="8.7109375" defaultRowHeight="16.5" x14ac:dyDescent="0.3"/>
  <cols>
    <col min="1" max="1" width="8.7109375" style="96" customWidth="1"/>
    <col min="2" max="2" width="30.5703125" style="1" customWidth="1"/>
    <col min="3" max="3" width="11" style="1" bestFit="1" customWidth="1"/>
    <col min="4" max="4" width="12" style="1" bestFit="1" customWidth="1"/>
    <col min="5" max="5" width="12.85546875" style="1" customWidth="1"/>
    <col min="6" max="6" width="12.5703125" style="1" bestFit="1" customWidth="1"/>
    <col min="7" max="7" width="12" style="1" bestFit="1" customWidth="1"/>
    <col min="8" max="8" width="9.140625" style="1" bestFit="1" customWidth="1"/>
    <col min="9" max="9" width="10" style="1" bestFit="1" customWidth="1"/>
    <col min="10" max="10" width="11" style="1" bestFit="1" customWidth="1"/>
    <col min="11" max="15" width="8.7109375" style="1"/>
    <col min="16" max="16" width="7.85546875" style="1" bestFit="1" customWidth="1"/>
    <col min="17" max="18" width="23.7109375" style="1" customWidth="1"/>
    <col min="19" max="19" width="18.7109375" style="1" customWidth="1"/>
    <col min="20" max="20" width="24" style="1" customWidth="1"/>
    <col min="21" max="21" width="22.5703125" style="1" customWidth="1"/>
    <col min="22" max="22" width="10.140625" style="1" bestFit="1" customWidth="1"/>
    <col min="23" max="24" width="8.7109375" style="1"/>
    <col min="25" max="25" width="11.28515625" style="1" customWidth="1"/>
    <col min="26" max="16384" width="8.7109375" style="1"/>
  </cols>
  <sheetData>
    <row r="1" spans="1:32" ht="17.25" thickBot="1" x14ac:dyDescent="0.35">
      <c r="A1" s="633"/>
      <c r="B1" s="7" t="s">
        <v>1024</v>
      </c>
      <c r="AA1" s="250"/>
      <c r="AB1"/>
      <c r="AE1" s="250"/>
      <c r="AF1"/>
    </row>
    <row r="2" spans="1:32" ht="17.25" thickBot="1" x14ac:dyDescent="0.35">
      <c r="A2" s="634"/>
      <c r="B2" s="144"/>
      <c r="C2" s="725" t="s">
        <v>782</v>
      </c>
      <c r="D2" s="726"/>
      <c r="E2" s="726"/>
      <c r="F2" s="726"/>
      <c r="G2" s="726"/>
      <c r="H2" s="726"/>
      <c r="I2" s="726"/>
      <c r="J2" s="727"/>
      <c r="L2" s="3" t="s">
        <v>719</v>
      </c>
      <c r="AA2" s="250"/>
      <c r="AB2"/>
      <c r="AE2" s="250"/>
      <c r="AF2"/>
    </row>
    <row r="3" spans="1:32" ht="17.25" thickBot="1" x14ac:dyDescent="0.35">
      <c r="B3" s="145" t="s">
        <v>306</v>
      </c>
      <c r="C3" s="98" t="s">
        <v>377</v>
      </c>
      <c r="D3" s="98" t="s">
        <v>378</v>
      </c>
      <c r="E3" s="98" t="s">
        <v>379</v>
      </c>
      <c r="F3" s="98" t="s">
        <v>380</v>
      </c>
      <c r="G3" s="98" t="s">
        <v>381</v>
      </c>
      <c r="H3" s="98" t="s">
        <v>382</v>
      </c>
      <c r="I3" s="98" t="s">
        <v>383</v>
      </c>
      <c r="J3" s="98" t="s">
        <v>384</v>
      </c>
      <c r="L3" s="3" t="s">
        <v>784</v>
      </c>
    </row>
    <row r="4" spans="1:32" ht="17.25" thickBot="1" x14ac:dyDescent="0.35">
      <c r="B4" s="356" t="s">
        <v>81</v>
      </c>
      <c r="C4" s="504">
        <v>810.58333333333337</v>
      </c>
      <c r="D4" s="504">
        <v>4539.416666666667</v>
      </c>
      <c r="E4" s="504">
        <v>5310.25</v>
      </c>
      <c r="F4" s="504">
        <v>2021.25</v>
      </c>
      <c r="G4" s="504">
        <v>8051</v>
      </c>
      <c r="H4" s="504">
        <v>0.16666666666666666</v>
      </c>
      <c r="I4" s="504">
        <v>157.83333333333334</v>
      </c>
      <c r="J4" s="504">
        <v>445.91666666666669</v>
      </c>
      <c r="L4" s="3" t="s">
        <v>659</v>
      </c>
    </row>
    <row r="5" spans="1:32" ht="17.25" thickBot="1" x14ac:dyDescent="0.35">
      <c r="B5" s="356" t="s">
        <v>82</v>
      </c>
      <c r="C5" s="504">
        <v>857.66666666666663</v>
      </c>
      <c r="D5" s="504">
        <v>4296.166666666667</v>
      </c>
      <c r="E5" s="504">
        <v>4164.5</v>
      </c>
      <c r="F5" s="504">
        <v>2961.0833333333335</v>
      </c>
      <c r="G5" s="504">
        <v>7117.416666666667</v>
      </c>
      <c r="H5" s="504">
        <v>0</v>
      </c>
      <c r="I5" s="504">
        <v>56.083333333333336</v>
      </c>
      <c r="J5" s="504">
        <v>703.75</v>
      </c>
      <c r="L5" s="3" t="s">
        <v>660</v>
      </c>
    </row>
    <row r="6" spans="1:32" ht="17.25" thickBot="1" x14ac:dyDescent="0.35">
      <c r="B6" s="356" t="s">
        <v>83</v>
      </c>
      <c r="C6" s="504">
        <v>836.25</v>
      </c>
      <c r="D6" s="504">
        <v>5235.083333333333</v>
      </c>
      <c r="E6" s="504">
        <v>4984.75</v>
      </c>
      <c r="F6" s="504">
        <v>1957.4166666666667</v>
      </c>
      <c r="G6" s="504">
        <v>7631.25</v>
      </c>
      <c r="H6" s="504">
        <v>8.3333333333333329E-2</v>
      </c>
      <c r="I6" s="504">
        <v>164.83333333333334</v>
      </c>
      <c r="J6" s="504">
        <v>973.66666666666663</v>
      </c>
      <c r="L6" s="3" t="s">
        <v>661</v>
      </c>
    </row>
    <row r="7" spans="1:32" ht="17.25" thickBot="1" x14ac:dyDescent="0.35">
      <c r="B7" s="356" t="s">
        <v>84</v>
      </c>
      <c r="C7" s="504">
        <v>1013.9166666666666</v>
      </c>
      <c r="D7" s="504">
        <v>6719.833333333333</v>
      </c>
      <c r="E7" s="504">
        <v>6340.333333333333</v>
      </c>
      <c r="F7" s="504">
        <v>4064.25</v>
      </c>
      <c r="G7" s="504">
        <v>10541.583333333334</v>
      </c>
      <c r="H7" s="504">
        <v>0</v>
      </c>
      <c r="I7" s="504">
        <v>191.66666666666666</v>
      </c>
      <c r="J7" s="504">
        <v>742.91666666666663</v>
      </c>
      <c r="L7" s="3" t="s">
        <v>662</v>
      </c>
    </row>
    <row r="8" spans="1:32" ht="17.25" thickBot="1" x14ac:dyDescent="0.35">
      <c r="B8" s="356" t="s">
        <v>85</v>
      </c>
      <c r="C8" s="504">
        <v>1488.8333333333333</v>
      </c>
      <c r="D8" s="504">
        <v>7091.416666666667</v>
      </c>
      <c r="E8" s="504">
        <v>8011.916666666667</v>
      </c>
      <c r="F8" s="504">
        <v>3260.0833333333335</v>
      </c>
      <c r="G8" s="504">
        <v>12178.083333333334</v>
      </c>
      <c r="H8" s="504">
        <v>0</v>
      </c>
      <c r="I8" s="504">
        <v>64.333333333333329</v>
      </c>
      <c r="J8" s="504">
        <v>1212.4166666666667</v>
      </c>
      <c r="L8" s="1" t="s">
        <v>663</v>
      </c>
    </row>
    <row r="9" spans="1:32" ht="17.25" thickBot="1" x14ac:dyDescent="0.35">
      <c r="B9" s="356" t="s">
        <v>1023</v>
      </c>
      <c r="C9" s="504">
        <v>1304.75</v>
      </c>
      <c r="D9" s="504">
        <v>10939</v>
      </c>
      <c r="E9" s="504">
        <v>17596.666666666668</v>
      </c>
      <c r="F9" s="504">
        <v>13399.083333333334</v>
      </c>
      <c r="G9" s="504">
        <v>21873.5</v>
      </c>
      <c r="H9" s="504">
        <v>0</v>
      </c>
      <c r="I9" s="504">
        <v>288.75</v>
      </c>
      <c r="J9" s="504">
        <v>1284.4166666666667</v>
      </c>
      <c r="L9" s="1" t="s">
        <v>664</v>
      </c>
    </row>
    <row r="10" spans="1:32" ht="17.25" thickBot="1" x14ac:dyDescent="0.35">
      <c r="B10" s="356" t="s">
        <v>87</v>
      </c>
      <c r="C10" s="504">
        <v>2265.5</v>
      </c>
      <c r="D10" s="504">
        <v>12989.583333333334</v>
      </c>
      <c r="E10" s="504">
        <v>24818.916666666668</v>
      </c>
      <c r="F10" s="504">
        <v>21271.666666666668</v>
      </c>
      <c r="G10" s="504">
        <v>32746.833333333332</v>
      </c>
      <c r="H10" s="504">
        <v>0</v>
      </c>
      <c r="I10" s="504">
        <v>164.16666666666666</v>
      </c>
      <c r="J10" s="504">
        <v>1964.3333333333333</v>
      </c>
      <c r="L10" s="1" t="s">
        <v>665</v>
      </c>
    </row>
    <row r="11" spans="1:32" ht="17.25" thickBot="1" x14ac:dyDescent="0.35">
      <c r="B11" s="356" t="s">
        <v>88</v>
      </c>
      <c r="C11" s="504">
        <v>1792.9166666666667</v>
      </c>
      <c r="D11" s="504">
        <v>13142.916666666666</v>
      </c>
      <c r="E11" s="504">
        <v>23272.833333333332</v>
      </c>
      <c r="F11" s="504">
        <v>18122.416666666668</v>
      </c>
      <c r="G11" s="504">
        <v>28971</v>
      </c>
      <c r="H11" s="504">
        <v>1</v>
      </c>
      <c r="I11" s="504">
        <v>234.66666666666666</v>
      </c>
      <c r="J11" s="504">
        <v>1337.8333333333333</v>
      </c>
      <c r="L11" s="1" t="s">
        <v>666</v>
      </c>
    </row>
    <row r="12" spans="1:32" ht="17.25" thickBot="1" x14ac:dyDescent="0.35">
      <c r="B12" s="407" t="s">
        <v>298</v>
      </c>
      <c r="C12" s="408">
        <v>10370.416666666666</v>
      </c>
      <c r="D12" s="408">
        <v>64953.416666666664</v>
      </c>
      <c r="E12" s="408">
        <v>94500.166666666672</v>
      </c>
      <c r="F12" s="408">
        <v>67057.25</v>
      </c>
      <c r="G12" s="408">
        <v>129110.66666666667</v>
      </c>
      <c r="H12" s="409">
        <v>1</v>
      </c>
      <c r="I12" s="408">
        <v>1322.3333333333333</v>
      </c>
      <c r="J12" s="408">
        <v>8665.25</v>
      </c>
      <c r="L12" s="1" t="s">
        <v>667</v>
      </c>
    </row>
    <row r="13" spans="1:32" x14ac:dyDescent="0.3">
      <c r="B13" s="410" t="s">
        <v>295</v>
      </c>
      <c r="C13" s="195"/>
      <c r="D13" s="195"/>
      <c r="E13" s="195"/>
      <c r="F13" s="195"/>
      <c r="G13" s="195"/>
      <c r="H13" s="195"/>
      <c r="I13" s="195"/>
      <c r="J13" s="195"/>
    </row>
    <row r="15" spans="1:32" x14ac:dyDescent="0.3">
      <c r="A15" s="208"/>
    </row>
    <row r="16" spans="1:32" x14ac:dyDescent="0.3">
      <c r="A16" s="633"/>
      <c r="B16" s="90" t="s">
        <v>1019</v>
      </c>
      <c r="L16" s="24"/>
      <c r="M16" s="24"/>
      <c r="N16" s="24"/>
      <c r="O16" s="24"/>
      <c r="P16" s="24"/>
      <c r="Q16" s="24"/>
      <c r="R16" s="24"/>
      <c r="S16" s="24"/>
      <c r="T16" s="24"/>
      <c r="U16" s="24"/>
      <c r="V16" s="24"/>
      <c r="W16" s="24"/>
    </row>
    <row r="17" spans="1:39" x14ac:dyDescent="0.3">
      <c r="A17" s="634"/>
    </row>
    <row r="18" spans="1:39" s="25" customFormat="1" ht="56.25" customHeight="1" x14ac:dyDescent="0.3">
      <c r="A18" s="209"/>
      <c r="P18" s="205" t="s">
        <v>641</v>
      </c>
      <c r="Q18" s="205" t="s">
        <v>964</v>
      </c>
      <c r="R18" s="205" t="s">
        <v>963</v>
      </c>
      <c r="S18" s="205" t="s">
        <v>962</v>
      </c>
      <c r="T18" s="205" t="s">
        <v>1021</v>
      </c>
      <c r="U18" s="205" t="s">
        <v>1022</v>
      </c>
      <c r="V18" s="205" t="s">
        <v>1020</v>
      </c>
      <c r="X18"/>
      <c r="Y18" s="280"/>
      <c r="Z18" s="280"/>
      <c r="AA18" s="280"/>
      <c r="AB18" s="280"/>
      <c r="AC18" s="280"/>
      <c r="AD18" s="280"/>
      <c r="AE18" s="280"/>
      <c r="AF18" s="280"/>
      <c r="AG18" s="280"/>
      <c r="AH18" s="280"/>
      <c r="AI18" s="280"/>
      <c r="AJ18" s="280"/>
      <c r="AK18"/>
      <c r="AL18"/>
      <c r="AM18"/>
    </row>
    <row r="19" spans="1:39" x14ac:dyDescent="0.3">
      <c r="M19" s="24"/>
      <c r="P19" s="4" t="s">
        <v>365</v>
      </c>
      <c r="Q19" s="236">
        <v>58890</v>
      </c>
      <c r="R19" s="237">
        <f t="shared" ref="R19:R30" si="0">Q19/S19</f>
        <v>0.34896330226301725</v>
      </c>
      <c r="S19" s="230">
        <v>168757</v>
      </c>
      <c r="T19" s="236">
        <v>83591</v>
      </c>
      <c r="U19" s="237">
        <f>T19/V19</f>
        <v>0.3590077263688643</v>
      </c>
      <c r="V19" s="4">
        <v>232839</v>
      </c>
      <c r="X19"/>
      <c r="Y19" s="250"/>
      <c r="Z19" s="250"/>
      <c r="AA19" s="250"/>
      <c r="AB19" s="250"/>
      <c r="AC19" s="250"/>
      <c r="AD19" s="250"/>
      <c r="AE19" s="250"/>
      <c r="AF19" s="250"/>
      <c r="AG19" s="250"/>
      <c r="AH19" s="250"/>
      <c r="AI19" s="250"/>
      <c r="AJ19" s="250"/>
      <c r="AK19" s="250"/>
      <c r="AL19" s="251"/>
      <c r="AM19"/>
    </row>
    <row r="20" spans="1:39" x14ac:dyDescent="0.3">
      <c r="M20" s="24"/>
      <c r="P20" s="4" t="s">
        <v>366</v>
      </c>
      <c r="Q20" s="236">
        <v>58548</v>
      </c>
      <c r="R20" s="237">
        <f t="shared" si="0"/>
        <v>0.34671483137417464</v>
      </c>
      <c r="S20" s="230">
        <v>168865</v>
      </c>
      <c r="T20" s="236">
        <v>86826</v>
      </c>
      <c r="U20" s="237">
        <f t="shared" ref="U20:U30" si="1">T20/V20</f>
        <v>0.37059516492522027</v>
      </c>
      <c r="V20" s="4">
        <v>234288</v>
      </c>
      <c r="X20"/>
      <c r="Y20" s="250"/>
      <c r="Z20" s="250"/>
      <c r="AA20" s="250"/>
      <c r="AB20" s="250"/>
      <c r="AC20" s="250"/>
      <c r="AD20" s="250"/>
      <c r="AE20" s="250"/>
      <c r="AF20" s="250"/>
      <c r="AG20" s="250"/>
      <c r="AH20" s="250"/>
      <c r="AI20" s="250"/>
      <c r="AJ20" s="250"/>
      <c r="AK20" s="250"/>
      <c r="AL20" s="251"/>
      <c r="AM20"/>
    </row>
    <row r="21" spans="1:39" x14ac:dyDescent="0.3">
      <c r="M21" s="24"/>
      <c r="P21" s="4" t="s">
        <v>367</v>
      </c>
      <c r="Q21" s="236">
        <v>59331</v>
      </c>
      <c r="R21" s="237">
        <f t="shared" si="0"/>
        <v>0.34723498393487334</v>
      </c>
      <c r="S21" s="230">
        <v>170867</v>
      </c>
      <c r="T21" s="236">
        <v>92296</v>
      </c>
      <c r="U21" s="237">
        <f t="shared" si="1"/>
        <v>0.3928458938801917</v>
      </c>
      <c r="V21" s="4">
        <v>234942</v>
      </c>
      <c r="X21"/>
      <c r="Y21" s="251"/>
      <c r="Z21" s="251"/>
      <c r="AA21" s="251"/>
      <c r="AB21" s="251"/>
      <c r="AC21" s="251"/>
      <c r="AD21" s="251"/>
      <c r="AE21" s="251"/>
      <c r="AF21" s="251"/>
      <c r="AG21" s="251"/>
      <c r="AH21" s="251"/>
      <c r="AI21" s="251"/>
      <c r="AJ21" s="251"/>
      <c r="AK21" s="251"/>
      <c r="AL21"/>
      <c r="AM21"/>
    </row>
    <row r="22" spans="1:39" x14ac:dyDescent="0.3">
      <c r="M22" s="24"/>
      <c r="P22" s="4" t="s">
        <v>368</v>
      </c>
      <c r="Q22" s="236">
        <v>60647</v>
      </c>
      <c r="R22" s="237">
        <f t="shared" si="0"/>
        <v>0.29659135367762129</v>
      </c>
      <c r="S22" s="230">
        <v>204480</v>
      </c>
      <c r="T22" s="236">
        <v>95710</v>
      </c>
      <c r="U22" s="237">
        <f t="shared" si="1"/>
        <v>0.40819372888873723</v>
      </c>
      <c r="V22" s="4">
        <v>234472</v>
      </c>
      <c r="X22"/>
      <c r="Y22" s="251"/>
      <c r="Z22" s="251"/>
      <c r="AA22" s="251"/>
      <c r="AB22" s="251"/>
      <c r="AC22" s="251"/>
      <c r="AD22" s="251"/>
      <c r="AE22" s="251"/>
      <c r="AF22" s="251"/>
      <c r="AG22" s="251"/>
      <c r="AH22" s="251"/>
      <c r="AI22" s="251"/>
      <c r="AJ22" s="251"/>
      <c r="AK22" s="251"/>
      <c r="AL22"/>
      <c r="AM22"/>
    </row>
    <row r="23" spans="1:39" x14ac:dyDescent="0.3">
      <c r="M23" s="24"/>
      <c r="P23" s="4" t="s">
        <v>369</v>
      </c>
      <c r="Q23" s="236">
        <v>62664</v>
      </c>
      <c r="R23" s="237">
        <f t="shared" si="0"/>
        <v>0.28592939372784143</v>
      </c>
      <c r="S23" s="230">
        <v>219159</v>
      </c>
      <c r="T23" s="236">
        <v>97291</v>
      </c>
      <c r="U23" s="237">
        <f t="shared" si="1"/>
        <v>0.41894423177122581</v>
      </c>
      <c r="V23" s="4">
        <v>232229</v>
      </c>
      <c r="X23"/>
      <c r="Y23"/>
      <c r="Z23"/>
      <c r="AA23"/>
      <c r="AB23"/>
      <c r="AC23"/>
      <c r="AD23"/>
      <c r="AE23"/>
      <c r="AF23"/>
      <c r="AG23"/>
      <c r="AH23"/>
      <c r="AI23"/>
      <c r="AJ23"/>
      <c r="AK23" s="250"/>
      <c r="AL23"/>
      <c r="AM23"/>
    </row>
    <row r="24" spans="1:39" x14ac:dyDescent="0.3">
      <c r="M24" s="24"/>
      <c r="P24" s="4" t="s">
        <v>370</v>
      </c>
      <c r="Q24" s="236">
        <v>64977</v>
      </c>
      <c r="R24" s="237">
        <f t="shared" si="0"/>
        <v>0.28813611933944694</v>
      </c>
      <c r="S24" s="230">
        <v>225508</v>
      </c>
      <c r="T24" s="236">
        <v>99363</v>
      </c>
      <c r="U24" s="237">
        <f t="shared" si="1"/>
        <v>0.43315431092356382</v>
      </c>
      <c r="V24" s="4">
        <v>229394</v>
      </c>
      <c r="X24"/>
      <c r="Y24"/>
      <c r="Z24"/>
      <c r="AA24"/>
      <c r="AB24"/>
      <c r="AC24"/>
      <c r="AD24"/>
      <c r="AE24"/>
      <c r="AF24"/>
      <c r="AG24"/>
      <c r="AH24"/>
      <c r="AI24"/>
      <c r="AJ24"/>
      <c r="AK24" s="250"/>
      <c r="AL24"/>
    </row>
    <row r="25" spans="1:39" x14ac:dyDescent="0.3">
      <c r="M25" s="24"/>
      <c r="P25" s="4" t="s">
        <v>371</v>
      </c>
      <c r="Q25" s="236">
        <v>66995</v>
      </c>
      <c r="R25" s="237">
        <f t="shared" si="0"/>
        <v>0.2893902481166632</v>
      </c>
      <c r="S25" s="230">
        <v>231504</v>
      </c>
      <c r="T25" s="236">
        <v>98288</v>
      </c>
      <c r="U25" s="237">
        <f t="shared" si="1"/>
        <v>0.43803089319297994</v>
      </c>
      <c r="V25" s="4">
        <v>224386</v>
      </c>
      <c r="X25"/>
      <c r="Y25"/>
      <c r="Z25"/>
      <c r="AA25"/>
      <c r="AB25"/>
      <c r="AC25"/>
      <c r="AD25"/>
      <c r="AE25"/>
      <c r="AF25"/>
      <c r="AG25"/>
      <c r="AH25"/>
      <c r="AI25"/>
      <c r="AJ25"/>
      <c r="AK25" s="250"/>
      <c r="AL25"/>
    </row>
    <row r="26" spans="1:39" x14ac:dyDescent="0.3">
      <c r="M26" s="24"/>
      <c r="P26" s="4" t="s">
        <v>372</v>
      </c>
      <c r="Q26" s="236">
        <v>70084</v>
      </c>
      <c r="R26" s="237">
        <f t="shared" si="0"/>
        <v>0.30535428748197302</v>
      </c>
      <c r="S26" s="230">
        <v>229517</v>
      </c>
      <c r="T26" s="236">
        <v>99176</v>
      </c>
      <c r="U26" s="237">
        <f t="shared" si="1"/>
        <v>0.45672286515586213</v>
      </c>
      <c r="V26" s="4">
        <v>217147</v>
      </c>
    </row>
    <row r="27" spans="1:39" x14ac:dyDescent="0.3">
      <c r="M27" s="24"/>
      <c r="P27" s="4" t="s">
        <v>373</v>
      </c>
      <c r="Q27" s="236">
        <v>72699</v>
      </c>
      <c r="R27" s="237">
        <f t="shared" si="0"/>
        <v>0.32398069458494694</v>
      </c>
      <c r="S27" s="230">
        <v>224393</v>
      </c>
      <c r="T27" s="236">
        <v>97362</v>
      </c>
      <c r="U27" s="237">
        <f t="shared" si="1"/>
        <v>0.46262401642148476</v>
      </c>
      <c r="V27" s="4">
        <v>210456</v>
      </c>
      <c r="AA27" s="250"/>
      <c r="AB27"/>
      <c r="AE27" s="250"/>
      <c r="AF27"/>
    </row>
    <row r="28" spans="1:39" x14ac:dyDescent="0.3">
      <c r="M28" s="24"/>
      <c r="P28" s="4" t="s">
        <v>374</v>
      </c>
      <c r="Q28" s="236">
        <v>74476</v>
      </c>
      <c r="R28" s="237">
        <f t="shared" si="0"/>
        <v>0.33511217501642354</v>
      </c>
      <c r="S28" s="230">
        <v>222242</v>
      </c>
      <c r="T28" s="236">
        <v>95505</v>
      </c>
      <c r="U28" s="237">
        <f t="shared" si="1"/>
        <v>0.4713526372156609</v>
      </c>
      <c r="V28" s="4">
        <v>202619</v>
      </c>
      <c r="AA28" s="250"/>
      <c r="AB28"/>
      <c r="AE28" s="250"/>
      <c r="AF28"/>
    </row>
    <row r="29" spans="1:39" x14ac:dyDescent="0.3">
      <c r="M29" s="24"/>
      <c r="P29" s="4" t="s">
        <v>375</v>
      </c>
      <c r="Q29" s="236">
        <v>76472</v>
      </c>
      <c r="R29" s="237">
        <f t="shared" si="0"/>
        <v>0.34296067738231917</v>
      </c>
      <c r="S29" s="230">
        <v>222976</v>
      </c>
      <c r="T29" s="236">
        <v>94377</v>
      </c>
      <c r="U29" s="237">
        <f t="shared" si="1"/>
        <v>0.47586561587680953</v>
      </c>
      <c r="V29" s="4">
        <v>198327</v>
      </c>
      <c r="AA29" s="250"/>
      <c r="AB29"/>
      <c r="AE29" s="250"/>
      <c r="AF29"/>
    </row>
    <row r="30" spans="1:39" x14ac:dyDescent="0.3">
      <c r="M30" s="24"/>
      <c r="P30" s="4" t="s">
        <v>376</v>
      </c>
      <c r="Q30" s="236">
        <v>79665</v>
      </c>
      <c r="R30" s="237">
        <f t="shared" si="0"/>
        <v>0.35042073361162307</v>
      </c>
      <c r="S30" s="230">
        <v>227341</v>
      </c>
      <c r="T30" s="236">
        <v>94217</v>
      </c>
      <c r="U30" s="237">
        <f t="shared" si="1"/>
        <v>0.47055562492196279</v>
      </c>
      <c r="V30" s="4">
        <v>200225</v>
      </c>
      <c r="AA30" s="250"/>
      <c r="AB30"/>
      <c r="AE30" s="250"/>
      <c r="AF30"/>
    </row>
    <row r="31" spans="1:39" hidden="1" x14ac:dyDescent="0.3">
      <c r="V31" s="8">
        <f>AVERAGE(V19:V30)</f>
        <v>220943.66666666666</v>
      </c>
      <c r="AA31" s="250"/>
      <c r="AB31"/>
      <c r="AE31" s="250"/>
      <c r="AF31"/>
    </row>
    <row r="32" spans="1:39" x14ac:dyDescent="0.3">
      <c r="AA32" s="250"/>
      <c r="AB32"/>
      <c r="AE32" s="250"/>
      <c r="AF32"/>
    </row>
    <row r="33" spans="1:32" x14ac:dyDescent="0.3">
      <c r="P33"/>
      <c r="Q33" s="503"/>
      <c r="R33" s="503"/>
      <c r="S33" s="503"/>
      <c r="T33" s="503"/>
      <c r="U33" s="503"/>
      <c r="V33" s="503"/>
      <c r="AA33" s="250"/>
      <c r="AB33"/>
      <c r="AE33" s="250"/>
      <c r="AF33"/>
    </row>
    <row r="34" spans="1:32" x14ac:dyDescent="0.3">
      <c r="P34" s="280"/>
      <c r="Q34" s="250"/>
      <c r="R34" s="251"/>
      <c r="S34"/>
      <c r="T34" s="250"/>
      <c r="U34" s="251"/>
      <c r="V34"/>
      <c r="AA34" s="250"/>
      <c r="AB34"/>
      <c r="AE34" s="250"/>
      <c r="AF34"/>
    </row>
    <row r="35" spans="1:32" x14ac:dyDescent="0.3">
      <c r="B35" s="88" t="s">
        <v>295</v>
      </c>
      <c r="P35" s="280"/>
      <c r="Q35" s="250"/>
      <c r="R35" s="251"/>
      <c r="S35"/>
      <c r="T35" s="250"/>
      <c r="U35" s="251"/>
      <c r="V35"/>
      <c r="AA35" s="250"/>
      <c r="AB35"/>
      <c r="AE35" s="250"/>
      <c r="AF35"/>
    </row>
    <row r="36" spans="1:32" x14ac:dyDescent="0.3">
      <c r="P36" s="280"/>
      <c r="Q36" s="250"/>
      <c r="R36" s="251"/>
      <c r="S36"/>
      <c r="T36" s="250"/>
      <c r="U36" s="251"/>
      <c r="V36"/>
      <c r="AA36" s="250"/>
      <c r="AB36"/>
      <c r="AE36" s="250"/>
      <c r="AF36"/>
    </row>
    <row r="37" spans="1:32" x14ac:dyDescent="0.3">
      <c r="P37" s="280"/>
      <c r="Q37" s="250"/>
      <c r="R37" s="251"/>
      <c r="S37"/>
      <c r="T37" s="250"/>
      <c r="U37" s="251"/>
      <c r="V37"/>
    </row>
    <row r="38" spans="1:32" ht="17.25" thickBot="1" x14ac:dyDescent="0.35">
      <c r="A38" s="633"/>
      <c r="B38" s="7" t="s">
        <v>783</v>
      </c>
      <c r="P38" s="280"/>
      <c r="Q38" s="250"/>
      <c r="R38" s="251"/>
      <c r="S38"/>
      <c r="T38" s="250"/>
      <c r="U38" s="251"/>
      <c r="V38"/>
    </row>
    <row r="39" spans="1:32" ht="21" customHeight="1" x14ac:dyDescent="0.3">
      <c r="A39" s="634"/>
      <c r="B39" s="712" t="s">
        <v>385</v>
      </c>
      <c r="C39" s="712">
        <v>2020</v>
      </c>
      <c r="D39" s="712">
        <v>2021</v>
      </c>
      <c r="E39" s="712" t="s">
        <v>386</v>
      </c>
      <c r="F39" s="89"/>
      <c r="P39" s="280"/>
      <c r="Q39" s="250"/>
      <c r="R39" s="251"/>
      <c r="S39"/>
      <c r="T39" s="250"/>
      <c r="U39" s="251"/>
      <c r="V39"/>
    </row>
    <row r="40" spans="1:32" ht="28.5" customHeight="1" thickBot="1" x14ac:dyDescent="0.35">
      <c r="B40" s="713"/>
      <c r="C40" s="713"/>
      <c r="D40" s="713"/>
      <c r="E40" s="713"/>
      <c r="F40" s="89"/>
      <c r="P40" s="280"/>
      <c r="Q40" s="250"/>
      <c r="R40" s="251"/>
      <c r="S40"/>
      <c r="T40" s="250"/>
      <c r="U40" s="251"/>
      <c r="V40"/>
    </row>
    <row r="41" spans="1:32" ht="17.25" thickBot="1" x14ac:dyDescent="0.35">
      <c r="B41" s="150" t="s">
        <v>387</v>
      </c>
      <c r="C41" s="411">
        <v>4.82</v>
      </c>
      <c r="D41" s="411">
        <v>4.6900000000000004</v>
      </c>
      <c r="E41" s="505">
        <f>D41-C41</f>
        <v>-0.12999999999999989</v>
      </c>
      <c r="F41" s="89"/>
      <c r="P41" s="280"/>
      <c r="Q41" s="250"/>
      <c r="R41" s="251"/>
      <c r="S41"/>
      <c r="T41" s="250"/>
      <c r="U41" s="251"/>
      <c r="V41"/>
    </row>
    <row r="42" spans="1:32" ht="17.25" thickBot="1" x14ac:dyDescent="0.35">
      <c r="B42" s="412" t="s">
        <v>388</v>
      </c>
      <c r="C42" s="411">
        <v>28.24</v>
      </c>
      <c r="D42" s="411">
        <v>29.4</v>
      </c>
      <c r="E42" s="505">
        <f t="shared" ref="E42:E46" si="2">D42-C42</f>
        <v>1.1600000000000001</v>
      </c>
      <c r="F42" s="89"/>
      <c r="P42" s="280"/>
      <c r="Q42" s="250"/>
      <c r="R42" s="251"/>
      <c r="S42"/>
      <c r="T42" s="250"/>
      <c r="U42" s="251"/>
      <c r="V42"/>
    </row>
    <row r="43" spans="1:32" ht="17.25" thickBot="1" x14ac:dyDescent="0.35">
      <c r="B43" s="412" t="s">
        <v>389</v>
      </c>
      <c r="C43" s="411">
        <v>32.020000000000003</v>
      </c>
      <c r="D43" s="411">
        <v>42.77</v>
      </c>
      <c r="E43" s="505">
        <f t="shared" si="2"/>
        <v>10.75</v>
      </c>
      <c r="F43" s="89"/>
      <c r="P43" s="280"/>
      <c r="Q43" s="250"/>
      <c r="R43" s="251"/>
      <c r="S43"/>
      <c r="T43" s="250"/>
      <c r="U43" s="251"/>
      <c r="V43"/>
    </row>
    <row r="44" spans="1:32" ht="33.75" thickBot="1" x14ac:dyDescent="0.35">
      <c r="B44" s="412" t="s">
        <v>833</v>
      </c>
      <c r="C44" s="411">
        <v>29.89</v>
      </c>
      <c r="D44" s="411">
        <v>30.35</v>
      </c>
      <c r="E44" s="505">
        <f t="shared" si="2"/>
        <v>0.46000000000000085</v>
      </c>
      <c r="F44" s="89"/>
      <c r="P44" s="280"/>
      <c r="Q44" s="250"/>
      <c r="R44" s="251"/>
      <c r="S44"/>
      <c r="T44" s="250"/>
      <c r="U44" s="251"/>
      <c r="V44"/>
    </row>
    <row r="45" spans="1:32" ht="50.25" thickBot="1" x14ac:dyDescent="0.35">
      <c r="B45" s="413" t="s">
        <v>390</v>
      </c>
      <c r="C45" s="411">
        <v>57.28</v>
      </c>
      <c r="D45" s="411">
        <v>58.44</v>
      </c>
      <c r="E45" s="505">
        <f t="shared" si="2"/>
        <v>1.1599999999999966</v>
      </c>
      <c r="F45" s="89"/>
      <c r="P45" s="280"/>
      <c r="Q45" s="250"/>
      <c r="R45" s="251"/>
      <c r="S45"/>
      <c r="T45" s="250"/>
      <c r="U45" s="251"/>
      <c r="V45"/>
    </row>
    <row r="46" spans="1:32" ht="17.25" thickBot="1" x14ac:dyDescent="0.35">
      <c r="B46" s="150" t="s">
        <v>391</v>
      </c>
      <c r="C46" s="411">
        <v>3.48</v>
      </c>
      <c r="D46" s="411">
        <v>3.92</v>
      </c>
      <c r="E46" s="505">
        <f t="shared" si="2"/>
        <v>0.43999999999999995</v>
      </c>
      <c r="F46" s="89"/>
    </row>
    <row r="47" spans="1:32" x14ac:dyDescent="0.3">
      <c r="B47" s="9" t="s">
        <v>392</v>
      </c>
    </row>
    <row r="48" spans="1:32" x14ac:dyDescent="0.3">
      <c r="E48" s="24"/>
    </row>
  </sheetData>
  <mergeCells count="5">
    <mergeCell ref="C2:J2"/>
    <mergeCell ref="B39:B40"/>
    <mergeCell ref="C39:C40"/>
    <mergeCell ref="D39:D40"/>
    <mergeCell ref="E39:E4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A1:T52"/>
  <sheetViews>
    <sheetView zoomScale="80" zoomScaleNormal="80" workbookViewId="0">
      <selection activeCell="R27" sqref="R27"/>
    </sheetView>
  </sheetViews>
  <sheetFormatPr defaultRowHeight="16.5" x14ac:dyDescent="0.3"/>
  <cols>
    <col min="1" max="1" width="9.140625" style="194"/>
    <col min="2" max="2" width="20.85546875" style="1" customWidth="1"/>
    <col min="3" max="3" width="18" style="1" customWidth="1"/>
    <col min="4" max="4" width="24.42578125" style="1" customWidth="1"/>
    <col min="5" max="5" width="10.7109375" style="1" bestFit="1" customWidth="1"/>
    <col min="6" max="6" width="10.140625" style="1" customWidth="1"/>
    <col min="7" max="7" width="15.140625" style="1" customWidth="1"/>
    <col min="8" max="9" width="9.140625" style="1"/>
    <col min="10" max="10" width="30.42578125" style="1" customWidth="1"/>
    <col min="11" max="11" width="14.5703125" style="1" customWidth="1"/>
    <col min="12" max="16384" width="9.140625" style="1"/>
  </cols>
  <sheetData>
    <row r="1" spans="1:19" x14ac:dyDescent="0.3">
      <c r="K1" s="132"/>
      <c r="L1" s="132"/>
      <c r="M1" s="132"/>
      <c r="N1" s="132"/>
      <c r="O1" s="132"/>
      <c r="P1" s="132"/>
      <c r="Q1" s="132"/>
      <c r="R1" s="132"/>
      <c r="S1" s="132"/>
    </row>
    <row r="2" spans="1:19" ht="17.25" thickBot="1" x14ac:dyDescent="0.35">
      <c r="A2" s="626"/>
      <c r="B2" s="12" t="s">
        <v>1055</v>
      </c>
      <c r="J2" s="96"/>
      <c r="K2" s="635"/>
      <c r="L2" s="636"/>
      <c r="M2" s="132"/>
      <c r="N2" s="132"/>
      <c r="O2" s="132"/>
      <c r="P2" s="132"/>
      <c r="Q2" s="132"/>
      <c r="R2" s="132"/>
      <c r="S2" s="132"/>
    </row>
    <row r="3" spans="1:19" ht="17.25" thickBot="1" x14ac:dyDescent="0.35">
      <c r="A3" s="627"/>
      <c r="B3" s="689" t="s">
        <v>216</v>
      </c>
      <c r="C3" s="691" t="s">
        <v>393</v>
      </c>
      <c r="D3" s="732"/>
      <c r="E3" s="692"/>
      <c r="F3" s="691" t="s">
        <v>394</v>
      </c>
      <c r="G3" s="692"/>
      <c r="K3" s="132"/>
      <c r="L3" s="707"/>
      <c r="M3" s="707"/>
      <c r="N3" s="707"/>
      <c r="O3" s="707"/>
      <c r="P3" s="707"/>
      <c r="Q3" s="707"/>
      <c r="R3" s="132"/>
      <c r="S3" s="132"/>
    </row>
    <row r="4" spans="1:19" x14ac:dyDescent="0.3">
      <c r="B4" s="731"/>
      <c r="C4" s="689" t="s">
        <v>395</v>
      </c>
      <c r="D4" s="152" t="s">
        <v>396</v>
      </c>
      <c r="E4" s="152" t="s">
        <v>243</v>
      </c>
      <c r="F4" s="689" t="s">
        <v>398</v>
      </c>
      <c r="G4" s="152" t="s">
        <v>399</v>
      </c>
      <c r="K4" s="132"/>
      <c r="L4" s="707"/>
      <c r="M4" s="707"/>
      <c r="N4" s="460"/>
      <c r="O4" s="460"/>
      <c r="P4" s="707"/>
      <c r="Q4" s="460"/>
      <c r="R4" s="132"/>
      <c r="S4" s="132"/>
    </row>
    <row r="5" spans="1:19" ht="17.25" thickBot="1" x14ac:dyDescent="0.35">
      <c r="B5" s="690"/>
      <c r="C5" s="690"/>
      <c r="D5" s="32" t="s">
        <v>397</v>
      </c>
      <c r="E5" s="477" t="s">
        <v>1043</v>
      </c>
      <c r="F5" s="690"/>
      <c r="G5" s="32" t="s">
        <v>1056</v>
      </c>
      <c r="J5" s="126"/>
      <c r="K5" s="132"/>
      <c r="L5" s="707"/>
      <c r="M5" s="707"/>
      <c r="N5" s="460"/>
      <c r="O5" s="460"/>
      <c r="P5" s="707"/>
      <c r="Q5" s="460"/>
      <c r="R5" s="132"/>
      <c r="S5" s="132"/>
    </row>
    <row r="6" spans="1:19" ht="17.25" thickBot="1" x14ac:dyDescent="0.35">
      <c r="B6" s="19" t="s">
        <v>220</v>
      </c>
      <c r="C6" s="161">
        <v>187.6</v>
      </c>
      <c r="D6" s="161">
        <v>100</v>
      </c>
      <c r="E6" s="161">
        <v>104.7</v>
      </c>
      <c r="F6" s="161">
        <v>6.8</v>
      </c>
      <c r="G6" s="161">
        <v>0.4</v>
      </c>
      <c r="K6" s="132"/>
      <c r="L6" s="623"/>
      <c r="M6" s="462"/>
      <c r="N6" s="462"/>
      <c r="O6" s="462"/>
      <c r="P6" s="462"/>
      <c r="Q6" s="462"/>
      <c r="R6" s="132"/>
      <c r="S6" s="132"/>
    </row>
    <row r="7" spans="1:19" ht="17.25" thickBot="1" x14ac:dyDescent="0.35">
      <c r="B7" s="16" t="s">
        <v>254</v>
      </c>
      <c r="C7" s="21"/>
      <c r="D7" s="21"/>
      <c r="E7" s="161"/>
      <c r="F7" s="21"/>
      <c r="G7" s="21"/>
      <c r="K7" s="132"/>
      <c r="L7" s="733"/>
      <c r="M7" s="733"/>
      <c r="N7" s="733"/>
      <c r="O7" s="733"/>
      <c r="P7" s="733"/>
      <c r="Q7" s="733"/>
      <c r="R7" s="132"/>
      <c r="S7" s="132"/>
    </row>
    <row r="8" spans="1:19" ht="17.25" thickBot="1" x14ac:dyDescent="0.35">
      <c r="B8" s="16" t="s">
        <v>221</v>
      </c>
      <c r="C8" s="21">
        <v>9.3000000000000007</v>
      </c>
      <c r="D8" s="36">
        <v>4.957356076759063</v>
      </c>
      <c r="E8" s="21">
        <v>84.1</v>
      </c>
      <c r="F8" s="21">
        <v>2.6</v>
      </c>
      <c r="G8" s="21">
        <v>-0.4</v>
      </c>
      <c r="K8" s="132"/>
      <c r="L8" s="637"/>
      <c r="M8" s="464"/>
      <c r="N8" s="464"/>
      <c r="O8" s="464"/>
      <c r="P8" s="464"/>
      <c r="Q8" s="464"/>
      <c r="R8" s="132"/>
      <c r="S8" s="132"/>
    </row>
    <row r="9" spans="1:19" ht="17.25" thickBot="1" x14ac:dyDescent="0.35">
      <c r="B9" s="16" t="s">
        <v>222</v>
      </c>
      <c r="C9" s="21">
        <v>17.8</v>
      </c>
      <c r="D9" s="36">
        <v>9.4882729211087415</v>
      </c>
      <c r="E9" s="21">
        <v>136.19999999999999</v>
      </c>
      <c r="F9" s="21">
        <v>6</v>
      </c>
      <c r="G9" s="21">
        <v>1.5</v>
      </c>
      <c r="K9" s="132"/>
      <c r="L9" s="637"/>
      <c r="M9" s="464"/>
      <c r="N9" s="464"/>
      <c r="O9" s="464"/>
      <c r="P9" s="464"/>
      <c r="Q9" s="464"/>
      <c r="R9" s="132"/>
      <c r="S9" s="132"/>
    </row>
    <row r="10" spans="1:19" ht="17.25" thickBot="1" x14ac:dyDescent="0.35">
      <c r="B10" s="16" t="s">
        <v>223</v>
      </c>
      <c r="C10" s="21">
        <v>10.7</v>
      </c>
      <c r="D10" s="36">
        <v>5.7036247334754799</v>
      </c>
      <c r="E10" s="21">
        <v>93</v>
      </c>
      <c r="F10" s="21">
        <v>3.6</v>
      </c>
      <c r="G10" s="21">
        <v>-0.2</v>
      </c>
      <c r="K10" s="132"/>
      <c r="L10" s="637"/>
      <c r="M10" s="464"/>
      <c r="N10" s="464"/>
      <c r="O10" s="464"/>
      <c r="P10" s="464"/>
      <c r="Q10" s="464"/>
      <c r="R10" s="132"/>
      <c r="S10" s="132"/>
    </row>
    <row r="11" spans="1:19" ht="17.25" thickBot="1" x14ac:dyDescent="0.35">
      <c r="B11" s="16" t="s">
        <v>224</v>
      </c>
      <c r="C11" s="21">
        <v>15.4</v>
      </c>
      <c r="D11" s="36">
        <v>8.2089552238805972</v>
      </c>
      <c r="E11" s="21">
        <v>87.8</v>
      </c>
      <c r="F11" s="21">
        <v>4.5</v>
      </c>
      <c r="G11" s="21">
        <v>-0.6</v>
      </c>
      <c r="K11" s="132"/>
      <c r="L11" s="637"/>
      <c r="M11" s="464"/>
      <c r="N11" s="464"/>
      <c r="O11" s="464"/>
      <c r="P11" s="464"/>
      <c r="Q11" s="464"/>
      <c r="R11" s="132"/>
      <c r="S11" s="132"/>
    </row>
    <row r="12" spans="1:19" ht="17.25" thickBot="1" x14ac:dyDescent="0.35">
      <c r="B12" s="16" t="s">
        <v>225</v>
      </c>
      <c r="C12" s="21">
        <v>17.3</v>
      </c>
      <c r="D12" s="36">
        <v>9.2217484008528796</v>
      </c>
      <c r="E12" s="21">
        <v>93.2</v>
      </c>
      <c r="F12" s="21">
        <v>4.9000000000000004</v>
      </c>
      <c r="G12" s="21">
        <v>-0.3</v>
      </c>
      <c r="K12" s="132"/>
      <c r="L12" s="637"/>
      <c r="M12" s="464"/>
      <c r="N12" s="464"/>
      <c r="O12" s="464"/>
      <c r="P12" s="464"/>
      <c r="Q12" s="464"/>
      <c r="R12" s="132"/>
      <c r="S12" s="132"/>
    </row>
    <row r="13" spans="1:19" ht="17.25" thickBot="1" x14ac:dyDescent="0.35">
      <c r="B13" s="16" t="s">
        <v>226</v>
      </c>
      <c r="C13" s="21">
        <v>33</v>
      </c>
      <c r="D13" s="36">
        <v>17.590618336886994</v>
      </c>
      <c r="E13" s="21">
        <v>114.2</v>
      </c>
      <c r="F13" s="21">
        <v>10.199999999999999</v>
      </c>
      <c r="G13" s="21">
        <v>1.4</v>
      </c>
      <c r="K13" s="132"/>
      <c r="L13" s="637"/>
      <c r="M13" s="464"/>
      <c r="N13" s="464"/>
      <c r="O13" s="464"/>
      <c r="P13" s="464"/>
      <c r="Q13" s="464"/>
      <c r="R13" s="132"/>
      <c r="S13" s="132"/>
    </row>
    <row r="14" spans="1:19" ht="17.25" thickBot="1" x14ac:dyDescent="0.35">
      <c r="B14" s="16" t="s">
        <v>227</v>
      </c>
      <c r="C14" s="21">
        <v>45.5</v>
      </c>
      <c r="D14" s="36">
        <v>24.253731343283583</v>
      </c>
      <c r="E14" s="21">
        <v>94.7</v>
      </c>
      <c r="F14" s="21">
        <v>11.4</v>
      </c>
      <c r="G14" s="21">
        <v>-0.6</v>
      </c>
      <c r="K14" s="132"/>
      <c r="L14" s="637"/>
      <c r="M14" s="464"/>
      <c r="N14" s="464"/>
      <c r="O14" s="464"/>
      <c r="P14" s="464"/>
      <c r="Q14" s="464"/>
      <c r="R14" s="132"/>
      <c r="S14" s="132"/>
    </row>
    <row r="15" spans="1:19" ht="17.25" thickBot="1" x14ac:dyDescent="0.35">
      <c r="B15" s="16" t="s">
        <v>228</v>
      </c>
      <c r="C15" s="21">
        <v>38.700000000000003</v>
      </c>
      <c r="D15" s="36">
        <v>20.628997867803839</v>
      </c>
      <c r="E15" s="21">
        <v>126.6</v>
      </c>
      <c r="F15" s="21">
        <v>10.3</v>
      </c>
      <c r="G15" s="21">
        <v>2.2000000000000002</v>
      </c>
      <c r="K15" s="132"/>
      <c r="L15" s="637"/>
      <c r="M15" s="464"/>
      <c r="N15" s="464"/>
      <c r="O15" s="464"/>
      <c r="P15" s="464"/>
      <c r="Q15" s="464"/>
      <c r="R15" s="132"/>
      <c r="S15" s="132"/>
    </row>
    <row r="16" spans="1:19" x14ac:dyDescent="0.3">
      <c r="B16" s="3" t="s">
        <v>1057</v>
      </c>
      <c r="K16" s="132"/>
      <c r="L16" s="637"/>
      <c r="M16" s="464"/>
      <c r="N16" s="464"/>
      <c r="O16" s="464"/>
      <c r="P16" s="464"/>
      <c r="Q16" s="464"/>
      <c r="R16" s="132"/>
      <c r="S16" s="132"/>
    </row>
    <row r="17" spans="1:19" x14ac:dyDescent="0.3">
      <c r="K17" s="132"/>
      <c r="L17" s="637"/>
      <c r="M17" s="464"/>
      <c r="N17" s="464"/>
      <c r="O17" s="464"/>
      <c r="P17" s="464"/>
      <c r="Q17" s="464"/>
      <c r="R17" s="132"/>
      <c r="S17" s="132"/>
    </row>
    <row r="19" spans="1:19" ht="17.25" thickBot="1" x14ac:dyDescent="0.35">
      <c r="A19" s="626"/>
      <c r="B19" s="7" t="s">
        <v>1058</v>
      </c>
      <c r="H19" s="132"/>
      <c r="I19" s="132"/>
      <c r="J19" s="132"/>
      <c r="K19" s="132"/>
      <c r="L19" s="132"/>
      <c r="M19" s="132"/>
    </row>
    <row r="20" spans="1:19" ht="25.5" x14ac:dyDescent="0.3">
      <c r="A20" s="627"/>
      <c r="B20" s="729" t="s">
        <v>400</v>
      </c>
      <c r="C20" s="104" t="s">
        <v>401</v>
      </c>
      <c r="D20" s="729" t="s">
        <v>403</v>
      </c>
      <c r="E20" s="104" t="s">
        <v>243</v>
      </c>
      <c r="H20" s="700"/>
      <c r="I20" s="616"/>
      <c r="J20" s="700"/>
      <c r="K20" s="616"/>
      <c r="L20" s="132"/>
      <c r="M20" s="132"/>
    </row>
    <row r="21" spans="1:19" ht="17.25" thickBot="1" x14ac:dyDescent="0.35">
      <c r="B21" s="730"/>
      <c r="C21" s="105" t="s">
        <v>402</v>
      </c>
      <c r="D21" s="730"/>
      <c r="E21" s="474" t="s">
        <v>1043</v>
      </c>
      <c r="H21" s="700"/>
      <c r="I21" s="616"/>
      <c r="J21" s="700"/>
      <c r="K21" s="616"/>
      <c r="L21" s="132"/>
      <c r="M21" s="132"/>
    </row>
    <row r="22" spans="1:19" x14ac:dyDescent="0.3">
      <c r="B22" s="550" t="s">
        <v>14</v>
      </c>
      <c r="C22" s="551">
        <v>187.6</v>
      </c>
      <c r="D22" s="552">
        <f>C22/C22*100</f>
        <v>100</v>
      </c>
      <c r="E22" s="553">
        <v>104.7</v>
      </c>
      <c r="H22" s="640"/>
      <c r="I22" s="641"/>
      <c r="J22" s="641"/>
      <c r="K22" s="641"/>
      <c r="L22" s="132"/>
      <c r="M22" s="132"/>
    </row>
    <row r="23" spans="1:19" x14ac:dyDescent="0.3">
      <c r="B23" s="728" t="s">
        <v>254</v>
      </c>
      <c r="C23" s="728"/>
      <c r="D23" s="728"/>
      <c r="E23" s="728"/>
      <c r="H23" s="642"/>
      <c r="I23" s="639"/>
      <c r="J23" s="639"/>
      <c r="K23" s="641"/>
      <c r="L23" s="132"/>
      <c r="M23" s="132"/>
    </row>
    <row r="24" spans="1:19" x14ac:dyDescent="0.3">
      <c r="B24" s="554" t="s">
        <v>1059</v>
      </c>
      <c r="C24" s="555">
        <v>81.900000000000006</v>
      </c>
      <c r="D24" s="552">
        <v>43.656716417910452</v>
      </c>
      <c r="E24" s="552" t="s">
        <v>77</v>
      </c>
      <c r="H24" s="642"/>
      <c r="I24" s="639"/>
      <c r="J24" s="639"/>
      <c r="K24" s="639"/>
      <c r="L24" s="132"/>
      <c r="M24" s="132"/>
    </row>
    <row r="25" spans="1:19" ht="35.25" customHeight="1" x14ac:dyDescent="0.3">
      <c r="B25" s="556" t="s">
        <v>1060</v>
      </c>
      <c r="C25" s="557">
        <v>7.8</v>
      </c>
      <c r="D25" s="558">
        <v>4.157782515991471</v>
      </c>
      <c r="E25" s="558">
        <v>56.4</v>
      </c>
      <c r="H25" s="642"/>
      <c r="I25" s="639"/>
      <c r="J25" s="639"/>
      <c r="K25" s="639"/>
      <c r="L25" s="132"/>
      <c r="M25" s="132"/>
    </row>
    <row r="26" spans="1:19" x14ac:dyDescent="0.3">
      <c r="B26" s="556" t="s">
        <v>1061</v>
      </c>
      <c r="C26" s="558">
        <v>15.2</v>
      </c>
      <c r="D26" s="558">
        <v>8.1023454157782524</v>
      </c>
      <c r="E26" s="558">
        <v>65.5</v>
      </c>
      <c r="H26" s="642"/>
      <c r="I26" s="639"/>
      <c r="J26" s="639"/>
      <c r="K26" s="639"/>
      <c r="L26" s="132"/>
      <c r="M26" s="132"/>
    </row>
    <row r="27" spans="1:19" x14ac:dyDescent="0.3">
      <c r="B27" s="556" t="s">
        <v>1062</v>
      </c>
      <c r="C27" s="558">
        <v>21.6</v>
      </c>
      <c r="D27" s="558">
        <v>11.513859275053306</v>
      </c>
      <c r="E27" s="558">
        <v>82.3</v>
      </c>
      <c r="H27" s="642"/>
      <c r="I27" s="639"/>
      <c r="J27" s="639"/>
      <c r="K27" s="639"/>
      <c r="L27" s="132"/>
      <c r="M27" s="132"/>
    </row>
    <row r="28" spans="1:19" x14ac:dyDescent="0.3">
      <c r="B28" s="556" t="s">
        <v>1063</v>
      </c>
      <c r="C28" s="558">
        <v>37.4</v>
      </c>
      <c r="D28" s="558">
        <v>19.936034115138593</v>
      </c>
      <c r="E28" s="558">
        <v>126.5</v>
      </c>
      <c r="H28" s="642"/>
      <c r="I28" s="639"/>
      <c r="J28" s="639"/>
      <c r="K28" s="639"/>
      <c r="L28" s="132"/>
      <c r="M28" s="132"/>
    </row>
    <row r="29" spans="1:19" s="151" customFormat="1" x14ac:dyDescent="0.3">
      <c r="A29" s="238"/>
      <c r="B29" s="554" t="s">
        <v>1064</v>
      </c>
      <c r="C29" s="552">
        <v>105.7</v>
      </c>
      <c r="D29" s="552">
        <v>56.343283582089555</v>
      </c>
      <c r="E29" s="552" t="s">
        <v>77</v>
      </c>
      <c r="F29" s="1"/>
      <c r="G29" s="1"/>
      <c r="H29" s="638"/>
      <c r="I29" s="639"/>
      <c r="J29" s="639"/>
      <c r="K29" s="639"/>
      <c r="L29" s="643"/>
      <c r="M29" s="643"/>
    </row>
    <row r="30" spans="1:19" x14ac:dyDescent="0.3">
      <c r="B30" s="556" t="s">
        <v>1065</v>
      </c>
      <c r="C30" s="558">
        <v>26.2</v>
      </c>
      <c r="D30" s="558">
        <v>13.965884861407249</v>
      </c>
      <c r="E30" s="558">
        <v>144.80000000000001</v>
      </c>
      <c r="H30" s="638"/>
      <c r="I30" s="639"/>
      <c r="J30" s="639"/>
      <c r="K30" s="639"/>
      <c r="L30" s="132"/>
      <c r="M30" s="132"/>
    </row>
    <row r="31" spans="1:19" x14ac:dyDescent="0.3">
      <c r="B31" s="556" t="s">
        <v>1066</v>
      </c>
      <c r="C31" s="558">
        <v>12.3</v>
      </c>
      <c r="D31" s="558">
        <v>6.5565031982942434</v>
      </c>
      <c r="E31" s="558">
        <v>131.5</v>
      </c>
      <c r="H31" s="638"/>
      <c r="I31" s="639"/>
      <c r="J31" s="639"/>
      <c r="K31" s="639"/>
      <c r="L31" s="132"/>
      <c r="M31" s="132"/>
    </row>
    <row r="32" spans="1:19" x14ac:dyDescent="0.3">
      <c r="B32" s="556" t="s">
        <v>1067</v>
      </c>
      <c r="C32" s="558">
        <v>22.2</v>
      </c>
      <c r="D32" s="558">
        <v>11.833688699360341</v>
      </c>
      <c r="E32" s="558">
        <v>88.9</v>
      </c>
      <c r="H32" s="638"/>
      <c r="I32" s="639"/>
      <c r="J32" s="639"/>
      <c r="K32" s="639"/>
      <c r="L32" s="132"/>
      <c r="M32" s="132"/>
    </row>
    <row r="33" spans="1:20" x14ac:dyDescent="0.3">
      <c r="B33" s="556" t="s">
        <v>1068</v>
      </c>
      <c r="C33" s="558">
        <v>45</v>
      </c>
      <c r="D33" s="558">
        <v>23.987206823027719</v>
      </c>
      <c r="E33" s="558">
        <v>132.4</v>
      </c>
      <c r="H33" s="638"/>
      <c r="I33" s="639"/>
      <c r="J33" s="639"/>
      <c r="K33" s="639"/>
      <c r="L33" s="132"/>
      <c r="M33" s="132"/>
    </row>
    <row r="34" spans="1:20" x14ac:dyDescent="0.3">
      <c r="B34" s="3" t="s">
        <v>1057</v>
      </c>
      <c r="C34" s="560"/>
      <c r="D34" s="560"/>
      <c r="E34" s="560"/>
      <c r="H34" s="559"/>
      <c r="I34" s="560"/>
      <c r="J34" s="560"/>
      <c r="K34" s="560"/>
    </row>
    <row r="35" spans="1:20" x14ac:dyDescent="0.3">
      <c r="B35" s="559"/>
      <c r="C35" s="560"/>
      <c r="D35" s="560"/>
      <c r="E35" s="560"/>
      <c r="H35" s="559"/>
      <c r="I35" s="560"/>
      <c r="J35" s="560"/>
      <c r="K35" s="560"/>
    </row>
    <row r="37" spans="1:20" x14ac:dyDescent="0.3">
      <c r="A37" s="448"/>
      <c r="B37" s="375" t="s">
        <v>908</v>
      </c>
    </row>
    <row r="38" spans="1:20" x14ac:dyDescent="0.3">
      <c r="B38" s="194"/>
    </row>
    <row r="39" spans="1:20" x14ac:dyDescent="0.3">
      <c r="B39" s="194"/>
    </row>
    <row r="40" spans="1:20" x14ac:dyDescent="0.3">
      <c r="B40" s="194"/>
      <c r="J40" s="1" t="s">
        <v>692</v>
      </c>
    </row>
    <row r="41" spans="1:20" x14ac:dyDescent="0.3">
      <c r="B41" s="194"/>
      <c r="J41" s="307"/>
      <c r="K41" s="644">
        <v>2021</v>
      </c>
      <c r="L41" s="376">
        <v>2020</v>
      </c>
      <c r="M41" s="373" t="s">
        <v>842</v>
      </c>
      <c r="N41" s="373" t="s">
        <v>841</v>
      </c>
      <c r="O41" s="373" t="s">
        <v>840</v>
      </c>
      <c r="P41" s="373" t="s">
        <v>413</v>
      </c>
      <c r="Q41" s="373" t="s">
        <v>412</v>
      </c>
      <c r="R41" s="373" t="s">
        <v>411</v>
      </c>
      <c r="S41" s="373" t="s">
        <v>410</v>
      </c>
      <c r="T41" s="373" t="s">
        <v>409</v>
      </c>
    </row>
    <row r="42" spans="1:20" x14ac:dyDescent="0.3">
      <c r="B42" s="194"/>
      <c r="J42" s="296" t="s">
        <v>845</v>
      </c>
      <c r="K42" s="296">
        <v>187.6</v>
      </c>
      <c r="L42" s="373">
        <v>181.4</v>
      </c>
      <c r="M42" s="373">
        <v>157.69999999999999</v>
      </c>
      <c r="N42" s="373">
        <v>179.5</v>
      </c>
      <c r="O42" s="373">
        <v>224</v>
      </c>
      <c r="P42" s="373">
        <v>266</v>
      </c>
      <c r="Q42" s="373">
        <v>314.3</v>
      </c>
      <c r="R42" s="373">
        <v>358.7</v>
      </c>
      <c r="S42" s="373">
        <v>386</v>
      </c>
      <c r="T42" s="373">
        <v>377.5</v>
      </c>
    </row>
    <row r="43" spans="1:20" x14ac:dyDescent="0.3">
      <c r="B43" s="194"/>
      <c r="J43" s="296" t="s">
        <v>844</v>
      </c>
      <c r="K43" s="296">
        <v>105.7</v>
      </c>
      <c r="L43" s="373">
        <v>81.7</v>
      </c>
      <c r="M43" s="373">
        <v>86.7</v>
      </c>
      <c r="N43" s="373">
        <v>104.3</v>
      </c>
      <c r="O43" s="373">
        <v>131.69999999999999</v>
      </c>
      <c r="P43" s="373">
        <v>150.69999999999999</v>
      </c>
      <c r="Q43" s="373">
        <v>195.7</v>
      </c>
      <c r="R43" s="373">
        <v>239.6</v>
      </c>
      <c r="S43" s="373">
        <v>257</v>
      </c>
      <c r="T43" s="373">
        <v>240.7</v>
      </c>
    </row>
    <row r="44" spans="1:20" x14ac:dyDescent="0.3">
      <c r="B44" s="194"/>
      <c r="J44" s="296" t="s">
        <v>843</v>
      </c>
      <c r="K44" s="296">
        <v>12.3</v>
      </c>
      <c r="L44" s="373">
        <v>25.7</v>
      </c>
      <c r="M44" s="373">
        <v>22.2</v>
      </c>
      <c r="N44" s="373">
        <v>26.8</v>
      </c>
      <c r="O44" s="373">
        <v>33.700000000000003</v>
      </c>
      <c r="P44" s="373">
        <v>37.5</v>
      </c>
      <c r="Q44" s="373">
        <v>53.5</v>
      </c>
      <c r="R44" s="373">
        <v>64.5</v>
      </c>
      <c r="S44" s="373">
        <v>61.2</v>
      </c>
      <c r="T44" s="373">
        <v>70.3</v>
      </c>
    </row>
    <row r="45" spans="1:20" x14ac:dyDescent="0.3">
      <c r="B45" s="194"/>
      <c r="J45" s="296" t="s">
        <v>404</v>
      </c>
      <c r="K45" s="296">
        <v>22.2</v>
      </c>
      <c r="L45" s="373">
        <v>56</v>
      </c>
      <c r="M45" s="373">
        <v>64.599999999999994</v>
      </c>
      <c r="N45" s="373">
        <v>77.5</v>
      </c>
      <c r="O45" s="373">
        <v>98.1</v>
      </c>
      <c r="P45" s="373">
        <v>113.2</v>
      </c>
      <c r="Q45" s="373">
        <v>142.30000000000001</v>
      </c>
      <c r="R45" s="373">
        <v>175.1</v>
      </c>
      <c r="S45" s="373">
        <v>145.19999999999999</v>
      </c>
      <c r="T45" s="373">
        <v>170.4</v>
      </c>
    </row>
    <row r="46" spans="1:20" x14ac:dyDescent="0.3">
      <c r="B46" s="194"/>
    </row>
    <row r="47" spans="1:20" x14ac:dyDescent="0.3">
      <c r="B47" s="194"/>
    </row>
    <row r="48" spans="1:20" x14ac:dyDescent="0.3">
      <c r="B48" s="194"/>
    </row>
    <row r="49" spans="2:2" x14ac:dyDescent="0.3">
      <c r="B49" s="194"/>
    </row>
    <row r="50" spans="2:2" x14ac:dyDescent="0.3">
      <c r="B50" s="194"/>
    </row>
    <row r="51" spans="2:2" x14ac:dyDescent="0.3">
      <c r="B51" s="194"/>
    </row>
    <row r="52" spans="2:2" x14ac:dyDescent="0.3">
      <c r="B52" s="3" t="s">
        <v>846</v>
      </c>
    </row>
  </sheetData>
  <mergeCells count="16">
    <mergeCell ref="H20:H21"/>
    <mergeCell ref="J20:J21"/>
    <mergeCell ref="M3:O3"/>
    <mergeCell ref="P3:Q3"/>
    <mergeCell ref="M4:M5"/>
    <mergeCell ref="P4:P5"/>
    <mergeCell ref="L7:Q7"/>
    <mergeCell ref="L3:L5"/>
    <mergeCell ref="B23:E23"/>
    <mergeCell ref="C4:C5"/>
    <mergeCell ref="F4:F5"/>
    <mergeCell ref="B20:B21"/>
    <mergeCell ref="D20:D21"/>
    <mergeCell ref="B3:B5"/>
    <mergeCell ref="C3:E3"/>
    <mergeCell ref="F3:G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B2:E11"/>
  <sheetViews>
    <sheetView zoomScale="80" zoomScaleNormal="80" workbookViewId="0">
      <selection activeCell="I15" sqref="I15"/>
    </sheetView>
  </sheetViews>
  <sheetFormatPr defaultColWidth="11.42578125" defaultRowHeight="15" x14ac:dyDescent="0.25"/>
  <cols>
    <col min="2" max="2" width="41.7109375" customWidth="1"/>
    <col min="3" max="5" width="15.85546875" customWidth="1"/>
  </cols>
  <sheetData>
    <row r="2" spans="2:5" ht="17.25" thickBot="1" x14ac:dyDescent="0.35">
      <c r="B2" s="377" t="s">
        <v>1266</v>
      </c>
      <c r="C2" s="378"/>
      <c r="D2" s="378"/>
      <c r="E2" s="378"/>
    </row>
    <row r="3" spans="2:5" ht="50.25" thickBot="1" x14ac:dyDescent="0.3">
      <c r="B3" s="166"/>
      <c r="C3" s="561" t="s">
        <v>1069</v>
      </c>
      <c r="D3" s="561" t="s">
        <v>1070</v>
      </c>
      <c r="E3" s="561" t="s">
        <v>1071</v>
      </c>
    </row>
    <row r="4" spans="2:5" ht="17.25" thickBot="1" x14ac:dyDescent="0.3">
      <c r="B4" s="108" t="s">
        <v>1072</v>
      </c>
      <c r="C4" s="147">
        <v>15991</v>
      </c>
      <c r="D4" s="458">
        <v>58444086.159999996</v>
      </c>
      <c r="E4" s="147">
        <v>101164</v>
      </c>
    </row>
    <row r="5" spans="2:5" ht="17.25" thickBot="1" x14ac:dyDescent="0.3">
      <c r="B5" s="108" t="s">
        <v>1073</v>
      </c>
      <c r="C5" s="147">
        <v>576501</v>
      </c>
      <c r="D5" s="458">
        <v>407354501.83999997</v>
      </c>
      <c r="E5" s="147">
        <v>575302</v>
      </c>
    </row>
    <row r="6" spans="2:5" ht="17.25" thickBot="1" x14ac:dyDescent="0.3">
      <c r="B6" s="108" t="s">
        <v>1074</v>
      </c>
      <c r="C6" s="147">
        <v>81512</v>
      </c>
      <c r="D6" s="458">
        <v>282260281.86000001</v>
      </c>
      <c r="E6" s="147">
        <v>686432</v>
      </c>
    </row>
    <row r="7" spans="2:5" ht="17.25" thickBot="1" x14ac:dyDescent="0.3">
      <c r="B7" s="108" t="s">
        <v>1075</v>
      </c>
      <c r="C7" s="147">
        <v>126713</v>
      </c>
      <c r="D7" s="458">
        <v>530593377.57999998</v>
      </c>
      <c r="E7" s="147">
        <v>1009493</v>
      </c>
    </row>
    <row r="8" spans="2:5" ht="17.25" thickBot="1" x14ac:dyDescent="0.3">
      <c r="B8" s="108" t="s">
        <v>1076</v>
      </c>
      <c r="C8" s="147">
        <v>101077</v>
      </c>
      <c r="D8" s="458">
        <v>31556910.489999998</v>
      </c>
      <c r="E8" s="147">
        <v>100922</v>
      </c>
    </row>
    <row r="9" spans="2:5" ht="17.25" thickBot="1" x14ac:dyDescent="0.3">
      <c r="B9" s="108" t="s">
        <v>1077</v>
      </c>
      <c r="C9" s="147">
        <v>11318</v>
      </c>
      <c r="D9" s="458">
        <v>3533937.16</v>
      </c>
      <c r="E9" s="147">
        <v>11295</v>
      </c>
    </row>
    <row r="10" spans="2:5" ht="17.25" thickBot="1" x14ac:dyDescent="0.3">
      <c r="B10" s="106" t="s">
        <v>14</v>
      </c>
      <c r="C10" s="149">
        <v>913112</v>
      </c>
      <c r="D10" s="102">
        <v>1313743095.0899999</v>
      </c>
      <c r="E10" s="149">
        <v>2484608</v>
      </c>
    </row>
    <row r="11" spans="2:5" ht="16.5" x14ac:dyDescent="0.3">
      <c r="B11" s="3" t="s">
        <v>710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A2:Z95"/>
  <sheetViews>
    <sheetView zoomScale="80" zoomScaleNormal="80" workbookViewId="0">
      <selection sqref="A1:A1048576"/>
    </sheetView>
  </sheetViews>
  <sheetFormatPr defaultRowHeight="16.5" x14ac:dyDescent="0.3"/>
  <cols>
    <col min="1" max="1" width="8.5703125" style="241" customWidth="1"/>
    <col min="2" max="2" width="50.5703125" style="154" customWidth="1"/>
    <col min="3" max="3" width="9.140625" style="154"/>
    <col min="4" max="4" width="11.7109375" style="154" customWidth="1"/>
    <col min="5" max="5" width="9.140625" style="154"/>
    <col min="6" max="6" width="11.5703125" style="154" customWidth="1"/>
    <col min="7" max="9" width="9.140625" style="154"/>
    <col min="10" max="10" width="36.7109375" style="154" customWidth="1"/>
    <col min="11" max="11" width="9.140625" style="154"/>
    <col min="12" max="12" width="23.42578125" style="154" customWidth="1"/>
    <col min="13" max="17" width="7.42578125" style="154" bestFit="1" customWidth="1"/>
    <col min="18" max="19" width="8.42578125" style="154" bestFit="1" customWidth="1"/>
    <col min="20" max="24" width="6" style="154" bestFit="1" customWidth="1"/>
    <col min="25" max="25" width="9.140625" style="154"/>
    <col min="26" max="26" width="6" style="154" bestFit="1" customWidth="1"/>
    <col min="27" max="16384" width="9.140625" style="154"/>
  </cols>
  <sheetData>
    <row r="2" spans="1:21" x14ac:dyDescent="0.3">
      <c r="A2" s="626"/>
      <c r="B2" s="155" t="s">
        <v>1268</v>
      </c>
    </row>
    <row r="5" spans="1:21" x14ac:dyDescent="0.3">
      <c r="K5" s="154" t="s">
        <v>692</v>
      </c>
    </row>
    <row r="6" spans="1:21" x14ac:dyDescent="0.3">
      <c r="K6" s="307"/>
      <c r="L6" s="307">
        <v>2012</v>
      </c>
      <c r="M6" s="307">
        <v>2013</v>
      </c>
      <c r="N6" s="307">
        <v>2014</v>
      </c>
      <c r="O6" s="307">
        <v>2015</v>
      </c>
      <c r="P6" s="307">
        <v>2016</v>
      </c>
      <c r="Q6" s="307">
        <v>2017</v>
      </c>
      <c r="R6" s="307">
        <v>2018</v>
      </c>
      <c r="S6" s="307">
        <v>2019</v>
      </c>
      <c r="T6" s="562">
        <v>2020</v>
      </c>
      <c r="U6" s="564">
        <v>2021</v>
      </c>
    </row>
    <row r="7" spans="1:21" x14ac:dyDescent="0.3">
      <c r="K7" s="296" t="s">
        <v>847</v>
      </c>
      <c r="L7" s="350">
        <v>805</v>
      </c>
      <c r="M7" s="350">
        <v>824</v>
      </c>
      <c r="N7" s="350">
        <v>858</v>
      </c>
      <c r="O7" s="350">
        <v>883</v>
      </c>
      <c r="P7" s="350">
        <v>912</v>
      </c>
      <c r="Q7" s="350">
        <v>954</v>
      </c>
      <c r="R7" s="350">
        <v>1013</v>
      </c>
      <c r="S7" s="350">
        <v>1092</v>
      </c>
      <c r="T7" s="563">
        <v>1133</v>
      </c>
      <c r="U7" s="564">
        <v>1211</v>
      </c>
    </row>
    <row r="8" spans="1:21" x14ac:dyDescent="0.3">
      <c r="B8" s="153"/>
    </row>
    <row r="16" spans="1:21" x14ac:dyDescent="0.3">
      <c r="B16" s="100" t="s">
        <v>846</v>
      </c>
    </row>
    <row r="18" spans="1:26" x14ac:dyDescent="0.3">
      <c r="A18" s="194"/>
      <c r="B18" s="153"/>
      <c r="L18" s="308"/>
      <c r="M18" s="308"/>
      <c r="N18" s="308"/>
      <c r="O18" s="308"/>
      <c r="P18" s="308"/>
      <c r="Q18" s="308"/>
      <c r="R18" s="308"/>
      <c r="S18" s="308"/>
      <c r="T18" s="308"/>
    </row>
    <row r="19" spans="1:26" x14ac:dyDescent="0.3">
      <c r="A19" s="626"/>
      <c r="B19" s="336" t="s">
        <v>1267</v>
      </c>
      <c r="L19" s="309"/>
      <c r="M19" s="309"/>
      <c r="N19" s="309"/>
      <c r="O19" s="309"/>
      <c r="P19" s="309"/>
      <c r="Q19" s="309"/>
      <c r="R19" s="309"/>
      <c r="S19" s="309"/>
      <c r="T19" s="309"/>
    </row>
    <row r="20" spans="1:26" x14ac:dyDescent="0.3">
      <c r="A20" s="194"/>
      <c r="L20" s="309"/>
      <c r="M20" s="310"/>
      <c r="N20" s="310"/>
      <c r="O20" s="310"/>
      <c r="P20" s="310"/>
      <c r="Q20" s="310"/>
      <c r="R20" s="310"/>
      <c r="S20" s="310"/>
      <c r="T20" s="310"/>
    </row>
    <row r="21" spans="1:26" x14ac:dyDescent="0.3">
      <c r="L21" s="309"/>
      <c r="M21" s="310"/>
      <c r="N21" s="310"/>
      <c r="O21" s="310"/>
      <c r="P21" s="310"/>
      <c r="Q21" s="310"/>
      <c r="R21" s="310"/>
      <c r="S21" s="310"/>
      <c r="T21" s="310"/>
    </row>
    <row r="22" spans="1:26" x14ac:dyDescent="0.3">
      <c r="L22" s="155" t="s">
        <v>646</v>
      </c>
      <c r="M22" s="155"/>
      <c r="N22" s="155"/>
      <c r="O22" s="155"/>
      <c r="P22" s="155"/>
      <c r="Q22" s="155"/>
      <c r="R22" s="155"/>
      <c r="S22" s="155"/>
      <c r="T22" s="155"/>
      <c r="U22" s="155"/>
    </row>
    <row r="23" spans="1:26" x14ac:dyDescent="0.3">
      <c r="L23" s="156"/>
      <c r="M23" s="239" t="s">
        <v>405</v>
      </c>
      <c r="N23" s="239" t="s">
        <v>406</v>
      </c>
      <c r="O23" s="239" t="s">
        <v>407</v>
      </c>
      <c r="P23" s="239" t="s">
        <v>408</v>
      </c>
      <c r="Q23" s="239" t="s">
        <v>409</v>
      </c>
      <c r="R23" s="239" t="s">
        <v>410</v>
      </c>
      <c r="S23" s="239" t="s">
        <v>411</v>
      </c>
      <c r="T23" s="239" t="s">
        <v>412</v>
      </c>
      <c r="U23" s="239" t="s">
        <v>413</v>
      </c>
      <c r="V23" s="239">
        <v>2017</v>
      </c>
      <c r="W23" s="239">
        <v>2018</v>
      </c>
      <c r="X23" s="239">
        <v>2019</v>
      </c>
      <c r="Y23" s="565">
        <v>2020</v>
      </c>
      <c r="Z23" s="156">
        <v>2021</v>
      </c>
    </row>
    <row r="24" spans="1:26" x14ac:dyDescent="0.3">
      <c r="L24" s="156" t="s">
        <v>644</v>
      </c>
      <c r="M24" s="240">
        <v>108.1</v>
      </c>
      <c r="N24" s="240">
        <v>103</v>
      </c>
      <c r="O24" s="240">
        <v>103.2</v>
      </c>
      <c r="P24" s="240">
        <v>102.2</v>
      </c>
      <c r="Q24" s="240">
        <v>102.4</v>
      </c>
      <c r="R24" s="240">
        <v>102.4</v>
      </c>
      <c r="S24" s="240">
        <v>104.1</v>
      </c>
      <c r="T24" s="240">
        <v>102.9</v>
      </c>
      <c r="U24" s="240">
        <v>103.3</v>
      </c>
      <c r="V24" s="240">
        <v>104.6</v>
      </c>
      <c r="W24" s="240">
        <v>106.2</v>
      </c>
      <c r="X24" s="240">
        <v>107.8</v>
      </c>
      <c r="Y24" s="566">
        <v>103.8</v>
      </c>
      <c r="Z24" s="654">
        <v>106.9</v>
      </c>
    </row>
    <row r="25" spans="1:26" x14ac:dyDescent="0.3">
      <c r="L25" s="156" t="s">
        <v>645</v>
      </c>
      <c r="M25" s="240">
        <v>103.3</v>
      </c>
      <c r="N25" s="240">
        <v>101.4</v>
      </c>
      <c r="O25" s="240">
        <v>102.2</v>
      </c>
      <c r="P25" s="240">
        <v>98.4</v>
      </c>
      <c r="Q25" s="240">
        <v>98.8</v>
      </c>
      <c r="R25" s="240">
        <v>101</v>
      </c>
      <c r="S25" s="240">
        <v>104.2</v>
      </c>
      <c r="T25" s="240">
        <v>103.2</v>
      </c>
      <c r="U25" s="240">
        <v>103.8</v>
      </c>
      <c r="V25" s="240">
        <v>103.3</v>
      </c>
      <c r="W25" s="240">
        <v>103.6</v>
      </c>
      <c r="X25" s="240">
        <v>105</v>
      </c>
      <c r="Y25" s="566">
        <v>101.9</v>
      </c>
      <c r="Z25" s="654">
        <v>103.6</v>
      </c>
    </row>
    <row r="27" spans="1:26" x14ac:dyDescent="0.3">
      <c r="L27" s="157" t="s">
        <v>828</v>
      </c>
    </row>
    <row r="28" spans="1:26" x14ac:dyDescent="0.3">
      <c r="L28" s="157" t="s">
        <v>414</v>
      </c>
    </row>
    <row r="36" spans="1:7" x14ac:dyDescent="0.3">
      <c r="B36" s="157" t="s">
        <v>846</v>
      </c>
    </row>
    <row r="37" spans="1:7" x14ac:dyDescent="0.3">
      <c r="B37" s="157"/>
    </row>
    <row r="38" spans="1:7" x14ac:dyDescent="0.3">
      <c r="B38" s="157"/>
    </row>
    <row r="39" spans="1:7" x14ac:dyDescent="0.3">
      <c r="B39" s="157"/>
    </row>
    <row r="40" spans="1:7" x14ac:dyDescent="0.3">
      <c r="B40" s="157"/>
    </row>
    <row r="41" spans="1:7" ht="17.25" thickBot="1" x14ac:dyDescent="0.35">
      <c r="A41" s="626"/>
      <c r="B41" s="361" t="s">
        <v>1078</v>
      </c>
    </row>
    <row r="42" spans="1:7" ht="17.25" thickBot="1" x14ac:dyDescent="0.35">
      <c r="B42" s="734"/>
      <c r="C42" s="321">
        <v>2021</v>
      </c>
      <c r="D42" s="322" t="s">
        <v>243</v>
      </c>
      <c r="E42" s="321" t="s">
        <v>871</v>
      </c>
      <c r="F42" s="736" t="s">
        <v>872</v>
      </c>
      <c r="G42" s="736"/>
    </row>
    <row r="43" spans="1:7" x14ac:dyDescent="0.3">
      <c r="B43" s="735"/>
      <c r="C43" s="330" t="s">
        <v>444</v>
      </c>
      <c r="D43" s="330" t="s">
        <v>1043</v>
      </c>
      <c r="E43" s="330" t="s">
        <v>444</v>
      </c>
      <c r="F43" s="330" t="s">
        <v>444</v>
      </c>
      <c r="G43" s="330" t="s">
        <v>245</v>
      </c>
    </row>
    <row r="44" spans="1:7" ht="17.25" thickBot="1" x14ac:dyDescent="0.35">
      <c r="B44" s="148" t="s">
        <v>220</v>
      </c>
      <c r="C44" s="149">
        <v>1211</v>
      </c>
      <c r="D44" s="303">
        <v>106.9</v>
      </c>
      <c r="E44" s="331">
        <v>78</v>
      </c>
      <c r="F44" s="331">
        <v>0</v>
      </c>
      <c r="G44" s="332">
        <v>100</v>
      </c>
    </row>
    <row r="45" spans="1:7" ht="17.25" thickBot="1" x14ac:dyDescent="0.35">
      <c r="B45" s="146" t="s">
        <v>254</v>
      </c>
      <c r="C45" s="147"/>
      <c r="D45" s="304"/>
      <c r="E45" s="160"/>
      <c r="F45" s="160"/>
      <c r="G45" s="332"/>
    </row>
    <row r="46" spans="1:7" ht="17.25" thickBot="1" x14ac:dyDescent="0.35">
      <c r="B46" s="146" t="s">
        <v>81</v>
      </c>
      <c r="C46" s="147">
        <v>1482</v>
      </c>
      <c r="D46" s="304">
        <v>105</v>
      </c>
      <c r="E46" s="160">
        <v>70</v>
      </c>
      <c r="F46" s="160">
        <v>271</v>
      </c>
      <c r="G46" s="36">
        <v>122.37819983484724</v>
      </c>
    </row>
    <row r="47" spans="1:7" ht="17.25" thickBot="1" x14ac:dyDescent="0.35">
      <c r="B47" s="146" t="s">
        <v>82</v>
      </c>
      <c r="C47" s="147">
        <v>1134</v>
      </c>
      <c r="D47" s="304">
        <v>107.2</v>
      </c>
      <c r="E47" s="160">
        <v>76</v>
      </c>
      <c r="F47" s="160">
        <v>-77</v>
      </c>
      <c r="G47" s="36">
        <v>93.641618497109818</v>
      </c>
    </row>
    <row r="48" spans="1:7" ht="17.25" thickBot="1" x14ac:dyDescent="0.35">
      <c r="B48" s="146" t="s">
        <v>83</v>
      </c>
      <c r="C48" s="147">
        <v>1119</v>
      </c>
      <c r="D48" s="304">
        <v>107.4</v>
      </c>
      <c r="E48" s="160">
        <v>77</v>
      </c>
      <c r="F48" s="160">
        <v>-92</v>
      </c>
      <c r="G48" s="36">
        <v>92.402972749793548</v>
      </c>
    </row>
    <row r="49" spans="1:17" ht="17.25" thickBot="1" x14ac:dyDescent="0.35">
      <c r="B49" s="146" t="s">
        <v>84</v>
      </c>
      <c r="C49" s="147">
        <v>1016</v>
      </c>
      <c r="D49" s="304">
        <v>107.3</v>
      </c>
      <c r="E49" s="160">
        <v>69</v>
      </c>
      <c r="F49" s="160">
        <v>-195</v>
      </c>
      <c r="G49" s="36">
        <v>83.897605284888527</v>
      </c>
    </row>
    <row r="50" spans="1:17" ht="17.25" thickBot="1" x14ac:dyDescent="0.35">
      <c r="B50" s="146" t="s">
        <v>85</v>
      </c>
      <c r="C50" s="147">
        <v>1085</v>
      </c>
      <c r="D50" s="304">
        <v>107.7</v>
      </c>
      <c r="E50" s="160">
        <v>78</v>
      </c>
      <c r="F50" s="160">
        <v>-126</v>
      </c>
      <c r="G50" s="36">
        <v>89.595375722543352</v>
      </c>
    </row>
    <row r="51" spans="1:17" ht="17.25" thickBot="1" x14ac:dyDescent="0.35">
      <c r="B51" s="146" t="s">
        <v>86</v>
      </c>
      <c r="C51" s="147">
        <v>1053</v>
      </c>
      <c r="D51" s="304">
        <v>106.6</v>
      </c>
      <c r="E51" s="160">
        <v>65</v>
      </c>
      <c r="F51" s="160">
        <v>-158</v>
      </c>
      <c r="G51" s="36">
        <v>86.952931461601978</v>
      </c>
    </row>
    <row r="52" spans="1:17" ht="17.25" thickBot="1" x14ac:dyDescent="0.35">
      <c r="B52" s="146" t="s">
        <v>87</v>
      </c>
      <c r="C52" s="147">
        <v>956</v>
      </c>
      <c r="D52" s="304">
        <v>107.5</v>
      </c>
      <c r="E52" s="160">
        <v>67</v>
      </c>
      <c r="F52" s="160">
        <v>-255</v>
      </c>
      <c r="G52" s="36">
        <v>78.94302229562345</v>
      </c>
    </row>
    <row r="53" spans="1:17" ht="17.25" thickBot="1" x14ac:dyDescent="0.35">
      <c r="B53" s="146" t="s">
        <v>88</v>
      </c>
      <c r="C53" s="147">
        <v>1140</v>
      </c>
      <c r="D53" s="304">
        <v>111.1</v>
      </c>
      <c r="E53" s="160">
        <v>114</v>
      </c>
      <c r="F53" s="160">
        <v>-71</v>
      </c>
      <c r="G53" s="36">
        <v>94.137076796036339</v>
      </c>
    </row>
    <row r="54" spans="1:17" x14ac:dyDescent="0.3">
      <c r="B54" s="3" t="s">
        <v>1079</v>
      </c>
    </row>
    <row r="55" spans="1:17" x14ac:dyDescent="0.3">
      <c r="B55" s="157"/>
    </row>
    <row r="56" spans="1:17" x14ac:dyDescent="0.3">
      <c r="I56" s="645"/>
      <c r="J56" s="645"/>
      <c r="K56" s="645"/>
      <c r="L56" s="645"/>
      <c r="M56" s="645"/>
      <c r="N56" s="645"/>
      <c r="O56" s="645"/>
      <c r="P56" s="645"/>
      <c r="Q56" s="645"/>
    </row>
    <row r="57" spans="1:17" s="1" customFormat="1" x14ac:dyDescent="0.3">
      <c r="A57" s="626"/>
      <c r="B57" s="349" t="s">
        <v>1080</v>
      </c>
      <c r="I57" s="459"/>
      <c r="J57" s="132"/>
      <c r="K57" s="132"/>
      <c r="L57" s="132"/>
      <c r="M57" s="132"/>
      <c r="N57" s="132"/>
      <c r="O57" s="132"/>
      <c r="P57" s="132"/>
      <c r="Q57" s="132"/>
    </row>
    <row r="58" spans="1:17" s="1" customFormat="1" x14ac:dyDescent="0.3">
      <c r="A58" s="194"/>
      <c r="B58" s="708" t="s">
        <v>758</v>
      </c>
      <c r="C58" s="722">
        <v>2020</v>
      </c>
      <c r="D58" s="722"/>
      <c r="E58" s="722">
        <v>2021</v>
      </c>
      <c r="F58" s="722"/>
      <c r="I58" s="739"/>
      <c r="J58" s="707"/>
      <c r="K58" s="707"/>
      <c r="L58" s="707"/>
      <c r="M58" s="707"/>
      <c r="N58" s="132"/>
      <c r="O58" s="132"/>
      <c r="P58" s="132"/>
      <c r="Q58" s="132"/>
    </row>
    <row r="59" spans="1:17" s="1" customFormat="1" ht="49.5" x14ac:dyDescent="0.3">
      <c r="A59" s="194"/>
      <c r="B59" s="708"/>
      <c r="C59" s="476" t="s">
        <v>1081</v>
      </c>
      <c r="D59" s="476" t="s">
        <v>945</v>
      </c>
      <c r="E59" s="476" t="s">
        <v>1081</v>
      </c>
      <c r="F59" s="476" t="s">
        <v>1049</v>
      </c>
      <c r="I59" s="739"/>
      <c r="J59" s="646"/>
      <c r="K59" s="646"/>
      <c r="L59" s="646"/>
      <c r="M59" s="646"/>
      <c r="N59" s="132"/>
      <c r="O59" s="132"/>
      <c r="P59" s="132"/>
      <c r="Q59" s="132"/>
    </row>
    <row r="60" spans="1:17" s="1" customFormat="1" x14ac:dyDescent="0.3">
      <c r="A60" s="194"/>
      <c r="B60" s="567" t="s">
        <v>727</v>
      </c>
      <c r="C60" s="568">
        <v>872</v>
      </c>
      <c r="D60" s="569">
        <v>105.8</v>
      </c>
      <c r="E60" s="568">
        <v>933</v>
      </c>
      <c r="F60" s="569">
        <v>107</v>
      </c>
      <c r="H60" s="10"/>
      <c r="I60" s="647"/>
      <c r="J60" s="648"/>
      <c r="K60" s="648"/>
      <c r="L60" s="648"/>
      <c r="M60" s="649"/>
      <c r="N60" s="132"/>
      <c r="O60" s="132"/>
      <c r="P60" s="132"/>
      <c r="Q60" s="132"/>
    </row>
    <row r="61" spans="1:17" s="1" customFormat="1" x14ac:dyDescent="0.3">
      <c r="A61" s="194"/>
      <c r="B61" s="567" t="s">
        <v>744</v>
      </c>
      <c r="C61" s="568">
        <v>1188</v>
      </c>
      <c r="D61" s="569">
        <v>101.5</v>
      </c>
      <c r="E61" s="568">
        <v>1289</v>
      </c>
      <c r="F61" s="569">
        <v>108.5</v>
      </c>
      <c r="H61" s="10"/>
      <c r="I61" s="647"/>
      <c r="J61" s="648"/>
      <c r="K61" s="648"/>
      <c r="L61" s="650"/>
      <c r="M61" s="649"/>
      <c r="N61" s="132"/>
      <c r="O61" s="132"/>
      <c r="P61" s="132"/>
      <c r="Q61" s="132"/>
    </row>
    <row r="62" spans="1:17" s="1" customFormat="1" x14ac:dyDescent="0.3">
      <c r="A62" s="194"/>
      <c r="B62" s="567" t="s">
        <v>1082</v>
      </c>
      <c r="C62" s="568">
        <v>1267</v>
      </c>
      <c r="D62" s="569">
        <v>102.2</v>
      </c>
      <c r="E62" s="568">
        <v>1344</v>
      </c>
      <c r="F62" s="569">
        <v>106.1</v>
      </c>
      <c r="H62" s="10"/>
      <c r="I62" s="647"/>
      <c r="J62" s="648"/>
      <c r="K62" s="648"/>
      <c r="L62" s="650"/>
      <c r="M62" s="649"/>
      <c r="N62" s="132"/>
      <c r="O62" s="132"/>
      <c r="P62" s="132"/>
      <c r="Q62" s="132"/>
    </row>
    <row r="63" spans="1:17" s="1" customFormat="1" x14ac:dyDescent="0.3">
      <c r="A63" s="194"/>
      <c r="B63" s="567" t="s">
        <v>1083</v>
      </c>
      <c r="C63" s="568">
        <v>1165</v>
      </c>
      <c r="D63" s="569">
        <v>101</v>
      </c>
      <c r="E63" s="568">
        <v>1268</v>
      </c>
      <c r="F63" s="569">
        <v>108.8</v>
      </c>
      <c r="H63" s="10"/>
      <c r="I63" s="647"/>
      <c r="J63" s="648"/>
      <c r="K63" s="648"/>
      <c r="L63" s="650"/>
      <c r="M63" s="649"/>
      <c r="N63" s="132"/>
      <c r="O63" s="132"/>
      <c r="P63" s="132"/>
      <c r="Q63" s="132"/>
    </row>
    <row r="64" spans="1:17" s="1" customFormat="1" x14ac:dyDescent="0.3">
      <c r="A64" s="194"/>
      <c r="B64" s="570" t="s">
        <v>1084</v>
      </c>
      <c r="C64" s="568">
        <v>1927</v>
      </c>
      <c r="D64" s="569">
        <v>105</v>
      </c>
      <c r="E64" s="568">
        <v>1995</v>
      </c>
      <c r="F64" s="569">
        <v>103.5</v>
      </c>
      <c r="H64" s="10"/>
      <c r="I64" s="651"/>
      <c r="J64" s="648"/>
      <c r="K64" s="648"/>
      <c r="L64" s="650"/>
      <c r="M64" s="649"/>
      <c r="N64" s="132"/>
      <c r="O64" s="132"/>
      <c r="P64" s="132"/>
      <c r="Q64" s="132"/>
    </row>
    <row r="65" spans="1:17" s="1" customFormat="1" ht="33" x14ac:dyDescent="0.3">
      <c r="A65" s="194"/>
      <c r="B65" s="570" t="s">
        <v>1085</v>
      </c>
      <c r="C65" s="568">
        <v>1093</v>
      </c>
      <c r="D65" s="569">
        <v>103.5</v>
      </c>
      <c r="E65" s="568">
        <v>1173</v>
      </c>
      <c r="F65" s="569">
        <v>107.3</v>
      </c>
      <c r="H65" s="10"/>
      <c r="I65" s="651"/>
      <c r="J65" s="648"/>
      <c r="K65" s="648"/>
      <c r="L65" s="648"/>
      <c r="M65" s="649"/>
      <c r="N65" s="132"/>
      <c r="O65" s="132"/>
      <c r="P65" s="132"/>
      <c r="Q65" s="132"/>
    </row>
    <row r="66" spans="1:17" s="1" customFormat="1" x14ac:dyDescent="0.3">
      <c r="A66" s="194"/>
      <c r="B66" s="567" t="s">
        <v>745</v>
      </c>
      <c r="C66" s="568">
        <v>760</v>
      </c>
      <c r="D66" s="569">
        <v>101.9</v>
      </c>
      <c r="E66" s="568">
        <v>818</v>
      </c>
      <c r="F66" s="569">
        <v>107.6</v>
      </c>
      <c r="H66" s="10"/>
      <c r="I66" s="647"/>
      <c r="J66" s="648"/>
      <c r="K66" s="648"/>
      <c r="L66" s="648"/>
      <c r="M66" s="649"/>
      <c r="N66" s="132"/>
      <c r="O66" s="132"/>
      <c r="P66" s="132"/>
      <c r="Q66" s="132"/>
    </row>
    <row r="67" spans="1:17" s="1" customFormat="1" ht="33" x14ac:dyDescent="0.3">
      <c r="A67" s="194"/>
      <c r="B67" s="570" t="s">
        <v>746</v>
      </c>
      <c r="C67" s="568">
        <v>1029</v>
      </c>
      <c r="D67" s="569">
        <v>102.7</v>
      </c>
      <c r="E67" s="568">
        <v>1119</v>
      </c>
      <c r="F67" s="569">
        <v>108.7</v>
      </c>
      <c r="H67" s="10"/>
      <c r="I67" s="651"/>
      <c r="J67" s="648"/>
      <c r="K67" s="648"/>
      <c r="L67" s="648"/>
      <c r="M67" s="649"/>
      <c r="N67" s="132"/>
      <c r="O67" s="132"/>
      <c r="P67" s="132"/>
      <c r="Q67" s="132"/>
    </row>
    <row r="68" spans="1:17" s="1" customFormat="1" x14ac:dyDescent="0.3">
      <c r="A68" s="194"/>
      <c r="B68" s="567" t="s">
        <v>748</v>
      </c>
      <c r="C68" s="568">
        <v>1084</v>
      </c>
      <c r="D68" s="569">
        <v>101.1</v>
      </c>
      <c r="E68" s="568">
        <v>1125</v>
      </c>
      <c r="F68" s="569">
        <v>103.8</v>
      </c>
      <c r="H68" s="10"/>
      <c r="I68" s="647"/>
      <c r="J68" s="648"/>
      <c r="K68" s="648"/>
      <c r="L68" s="650"/>
      <c r="M68" s="649"/>
      <c r="N68" s="132"/>
      <c r="O68" s="132"/>
      <c r="P68" s="132"/>
      <c r="Q68" s="132"/>
    </row>
    <row r="69" spans="1:17" s="1" customFormat="1" x14ac:dyDescent="0.3">
      <c r="A69" s="194"/>
      <c r="B69" s="567" t="s">
        <v>747</v>
      </c>
      <c r="C69" s="568">
        <v>613</v>
      </c>
      <c r="D69" s="569">
        <v>93.2</v>
      </c>
      <c r="E69" s="568">
        <v>688</v>
      </c>
      <c r="F69" s="569">
        <v>112.2</v>
      </c>
      <c r="H69" s="10"/>
      <c r="I69" s="647"/>
      <c r="J69" s="648"/>
      <c r="K69" s="648"/>
      <c r="L69" s="648"/>
      <c r="M69" s="649"/>
      <c r="N69" s="132"/>
      <c r="O69" s="132"/>
      <c r="P69" s="132"/>
      <c r="Q69" s="132"/>
    </row>
    <row r="70" spans="1:17" s="1" customFormat="1" x14ac:dyDescent="0.3">
      <c r="A70" s="194"/>
      <c r="B70" s="567" t="s">
        <v>749</v>
      </c>
      <c r="C70" s="568">
        <v>1967</v>
      </c>
      <c r="D70" s="569">
        <v>102.3</v>
      </c>
      <c r="E70" s="568">
        <v>2126</v>
      </c>
      <c r="F70" s="569">
        <v>108.1</v>
      </c>
      <c r="H70" s="10"/>
      <c r="I70" s="647"/>
      <c r="J70" s="648"/>
      <c r="K70" s="648"/>
      <c r="L70" s="650"/>
      <c r="M70" s="649"/>
      <c r="N70" s="132"/>
      <c r="O70" s="132"/>
      <c r="P70" s="132"/>
      <c r="Q70" s="132"/>
    </row>
    <row r="71" spans="1:17" s="1" customFormat="1" x14ac:dyDescent="0.3">
      <c r="A71" s="194"/>
      <c r="B71" s="567" t="s">
        <v>750</v>
      </c>
      <c r="C71" s="568">
        <v>1969</v>
      </c>
      <c r="D71" s="569">
        <v>101.4</v>
      </c>
      <c r="E71" s="568">
        <v>2066</v>
      </c>
      <c r="F71" s="569">
        <v>104.9</v>
      </c>
      <c r="H71" s="10"/>
      <c r="I71" s="647"/>
      <c r="J71" s="648"/>
      <c r="K71" s="648"/>
      <c r="L71" s="650"/>
      <c r="M71" s="649"/>
      <c r="N71" s="132"/>
      <c r="O71" s="132"/>
      <c r="P71" s="132"/>
      <c r="Q71" s="132"/>
    </row>
    <row r="72" spans="1:17" s="1" customFormat="1" x14ac:dyDescent="0.3">
      <c r="A72" s="194"/>
      <c r="B72" s="567" t="s">
        <v>751</v>
      </c>
      <c r="C72" s="568">
        <v>1025</v>
      </c>
      <c r="D72" s="569">
        <v>102.1</v>
      </c>
      <c r="E72" s="568">
        <v>1126</v>
      </c>
      <c r="F72" s="569">
        <v>109.9</v>
      </c>
      <c r="H72" s="10"/>
      <c r="I72" s="647"/>
      <c r="J72" s="648"/>
      <c r="K72" s="648"/>
      <c r="L72" s="648"/>
      <c r="M72" s="649"/>
      <c r="N72" s="132"/>
      <c r="O72" s="132"/>
      <c r="P72" s="132"/>
      <c r="Q72" s="132"/>
    </row>
    <row r="73" spans="1:17" s="1" customFormat="1" x14ac:dyDescent="0.3">
      <c r="A73" s="194"/>
      <c r="B73" s="567" t="s">
        <v>752</v>
      </c>
      <c r="C73" s="568">
        <v>1281</v>
      </c>
      <c r="D73" s="569">
        <v>105.9</v>
      </c>
      <c r="E73" s="568">
        <v>1336</v>
      </c>
      <c r="F73" s="569">
        <v>104.3</v>
      </c>
      <c r="H73" s="10"/>
      <c r="I73" s="647"/>
      <c r="J73" s="648"/>
      <c r="K73" s="648"/>
      <c r="L73" s="650"/>
      <c r="M73" s="649"/>
      <c r="N73" s="132"/>
      <c r="O73" s="132"/>
      <c r="P73" s="132"/>
      <c r="Q73" s="132"/>
    </row>
    <row r="74" spans="1:17" s="1" customFormat="1" x14ac:dyDescent="0.3">
      <c r="A74" s="194"/>
      <c r="B74" s="567" t="s">
        <v>753</v>
      </c>
      <c r="C74" s="568">
        <v>937</v>
      </c>
      <c r="D74" s="569">
        <v>98.8</v>
      </c>
      <c r="E74" s="568">
        <v>966</v>
      </c>
      <c r="F74" s="569">
        <v>103.1</v>
      </c>
      <c r="H74" s="10"/>
      <c r="I74" s="647"/>
      <c r="J74" s="648"/>
      <c r="K74" s="648"/>
      <c r="L74" s="648"/>
      <c r="M74" s="649"/>
      <c r="N74" s="132"/>
      <c r="O74" s="132"/>
      <c r="P74" s="132"/>
      <c r="Q74" s="132"/>
    </row>
    <row r="75" spans="1:17" s="1" customFormat="1" x14ac:dyDescent="0.3">
      <c r="A75" s="194"/>
      <c r="B75" s="570" t="s">
        <v>754</v>
      </c>
      <c r="C75" s="568">
        <v>1653</v>
      </c>
      <c r="D75" s="569">
        <v>108.5</v>
      </c>
      <c r="E75" s="568">
        <v>1715</v>
      </c>
      <c r="F75" s="569">
        <v>103.8</v>
      </c>
      <c r="H75" s="10"/>
      <c r="I75" s="651"/>
      <c r="J75" s="648"/>
      <c r="K75" s="648"/>
      <c r="L75" s="650"/>
      <c r="M75" s="649"/>
      <c r="N75" s="132"/>
      <c r="O75" s="132"/>
      <c r="P75" s="132"/>
      <c r="Q75" s="132"/>
    </row>
    <row r="76" spans="1:17" s="1" customFormat="1" x14ac:dyDescent="0.3">
      <c r="A76" s="194"/>
      <c r="B76" s="567" t="s">
        <v>695</v>
      </c>
      <c r="C76" s="568">
        <v>1119</v>
      </c>
      <c r="D76" s="569">
        <v>108.2</v>
      </c>
      <c r="E76" s="568">
        <v>1159</v>
      </c>
      <c r="F76" s="569">
        <v>103.6</v>
      </c>
      <c r="H76" s="10"/>
      <c r="I76" s="647"/>
      <c r="J76" s="648"/>
      <c r="K76" s="648"/>
      <c r="L76" s="648"/>
      <c r="M76" s="649"/>
      <c r="N76" s="132"/>
      <c r="O76" s="132"/>
      <c r="P76" s="132"/>
      <c r="Q76" s="132"/>
    </row>
    <row r="77" spans="1:17" s="1" customFormat="1" x14ac:dyDescent="0.3">
      <c r="A77" s="194"/>
      <c r="B77" s="567" t="s">
        <v>755</v>
      </c>
      <c r="C77" s="568">
        <v>1226</v>
      </c>
      <c r="D77" s="569">
        <v>108.7</v>
      </c>
      <c r="E77" s="568">
        <v>1395</v>
      </c>
      <c r="F77" s="569">
        <v>113.8</v>
      </c>
      <c r="H77" s="10"/>
      <c r="I77" s="647"/>
      <c r="J77" s="648"/>
      <c r="K77" s="648"/>
      <c r="L77" s="650"/>
      <c r="M77" s="649"/>
      <c r="N77" s="132"/>
      <c r="O77" s="132"/>
      <c r="P77" s="132"/>
      <c r="Q77" s="132"/>
    </row>
    <row r="78" spans="1:17" s="1" customFormat="1" x14ac:dyDescent="0.3">
      <c r="A78" s="194"/>
      <c r="B78" s="567" t="s">
        <v>756</v>
      </c>
      <c r="C78" s="568">
        <v>919</v>
      </c>
      <c r="D78" s="569">
        <v>101.1</v>
      </c>
      <c r="E78" s="568">
        <v>1008</v>
      </c>
      <c r="F78" s="569">
        <v>109.7</v>
      </c>
      <c r="H78" s="10"/>
      <c r="I78" s="647"/>
      <c r="J78" s="648"/>
      <c r="K78" s="648"/>
      <c r="L78" s="648"/>
      <c r="M78" s="649"/>
      <c r="N78" s="132"/>
      <c r="O78" s="132"/>
      <c r="P78" s="132"/>
      <c r="Q78" s="132"/>
    </row>
    <row r="79" spans="1:17" s="1" customFormat="1" x14ac:dyDescent="0.3">
      <c r="A79" s="194"/>
      <c r="B79" s="567" t="s">
        <v>757</v>
      </c>
      <c r="C79" s="568">
        <v>727</v>
      </c>
      <c r="D79" s="569">
        <v>101</v>
      </c>
      <c r="E79" s="568">
        <v>782</v>
      </c>
      <c r="F79" s="569">
        <v>107.6</v>
      </c>
      <c r="H79" s="10"/>
      <c r="I79" s="647"/>
      <c r="J79" s="648"/>
      <c r="K79" s="648"/>
      <c r="L79" s="648"/>
      <c r="M79" s="649"/>
      <c r="N79" s="132"/>
      <c r="O79" s="132"/>
      <c r="P79" s="132"/>
      <c r="Q79" s="132"/>
    </row>
    <row r="80" spans="1:17" s="1" customFormat="1" x14ac:dyDescent="0.3">
      <c r="A80" s="194"/>
      <c r="B80" s="571" t="s">
        <v>443</v>
      </c>
      <c r="C80" s="572">
        <v>1133</v>
      </c>
      <c r="D80" s="572">
        <v>103.8</v>
      </c>
      <c r="E80" s="219">
        <v>1211</v>
      </c>
      <c r="F80" s="543">
        <v>106.9</v>
      </c>
      <c r="H80" s="10"/>
      <c r="I80" s="652"/>
      <c r="J80" s="462"/>
      <c r="K80" s="462"/>
      <c r="L80" s="653"/>
      <c r="M80" s="624"/>
      <c r="N80" s="132"/>
      <c r="O80" s="132"/>
      <c r="P80" s="132"/>
      <c r="Q80" s="132"/>
    </row>
    <row r="81" spans="1:17" s="1" customFormat="1" x14ac:dyDescent="0.3">
      <c r="A81" s="194"/>
      <c r="B81" s="3" t="s">
        <v>1079</v>
      </c>
      <c r="H81" s="285"/>
      <c r="I81" s="132"/>
      <c r="J81" s="132"/>
      <c r="K81" s="132"/>
      <c r="L81" s="132"/>
      <c r="M81" s="132"/>
      <c r="N81" s="132"/>
      <c r="O81" s="132"/>
      <c r="P81" s="132"/>
      <c r="Q81" s="132"/>
    </row>
    <row r="82" spans="1:17" s="1" customFormat="1" x14ac:dyDescent="0.3">
      <c r="A82" s="194"/>
    </row>
    <row r="83" spans="1:17" s="1" customFormat="1" ht="17.25" thickBot="1" x14ac:dyDescent="0.35">
      <c r="A83" s="626"/>
      <c r="B83" s="7" t="s">
        <v>980</v>
      </c>
    </row>
    <row r="84" spans="1:17" s="1" customFormat="1" ht="15.75" customHeight="1" thickBot="1" x14ac:dyDescent="0.35">
      <c r="A84" s="194"/>
      <c r="B84" s="712" t="s">
        <v>256</v>
      </c>
      <c r="C84" s="283">
        <v>2020</v>
      </c>
      <c r="D84" s="737" t="s">
        <v>946</v>
      </c>
      <c r="E84" s="738"/>
      <c r="F84" s="283">
        <v>2021</v>
      </c>
      <c r="G84" s="737" t="s">
        <v>1086</v>
      </c>
      <c r="H84" s="738"/>
    </row>
    <row r="85" spans="1:17" s="1" customFormat="1" ht="33.75" thickBot="1" x14ac:dyDescent="0.35">
      <c r="A85" s="194"/>
      <c r="B85" s="713"/>
      <c r="C85" s="284" t="s">
        <v>444</v>
      </c>
      <c r="D85" s="284" t="s">
        <v>445</v>
      </c>
      <c r="E85" s="284" t="s">
        <v>446</v>
      </c>
      <c r="F85" s="284" t="s">
        <v>444</v>
      </c>
      <c r="G85" s="284" t="s">
        <v>445</v>
      </c>
      <c r="H85" s="284" t="s">
        <v>446</v>
      </c>
    </row>
    <row r="86" spans="1:17" s="1" customFormat="1" ht="17.25" thickBot="1" x14ac:dyDescent="0.35">
      <c r="A86" s="194"/>
      <c r="B86" s="34" t="s">
        <v>787</v>
      </c>
      <c r="C86" s="103">
        <v>783</v>
      </c>
      <c r="D86" s="103">
        <v>100.6</v>
      </c>
      <c r="E86" s="103">
        <v>98.7</v>
      </c>
      <c r="F86" s="103">
        <v>844</v>
      </c>
      <c r="G86" s="103">
        <v>107.8</v>
      </c>
      <c r="H86" s="103">
        <v>104.5</v>
      </c>
    </row>
    <row r="87" spans="1:17" s="1" customFormat="1" ht="17.25" thickBot="1" x14ac:dyDescent="0.35">
      <c r="A87" s="194"/>
      <c r="B87" s="34" t="s">
        <v>260</v>
      </c>
      <c r="C87" s="103">
        <v>1116</v>
      </c>
      <c r="D87" s="103">
        <v>105.1</v>
      </c>
      <c r="E87" s="103">
        <v>103.1</v>
      </c>
      <c r="F87" s="103">
        <v>1178</v>
      </c>
      <c r="G87" s="103">
        <v>105.6</v>
      </c>
      <c r="H87" s="103">
        <v>102.3</v>
      </c>
    </row>
    <row r="88" spans="1:17" s="1" customFormat="1" ht="17.25" thickBot="1" x14ac:dyDescent="0.35">
      <c r="A88" s="194"/>
      <c r="B88" s="34" t="s">
        <v>261</v>
      </c>
      <c r="C88" s="164">
        <v>1244</v>
      </c>
      <c r="D88" s="103">
        <v>104</v>
      </c>
      <c r="E88" s="103">
        <v>102.1</v>
      </c>
      <c r="F88" s="164">
        <v>1338</v>
      </c>
      <c r="G88" s="103">
        <v>107.6</v>
      </c>
      <c r="H88" s="103">
        <v>104.3</v>
      </c>
    </row>
    <row r="89" spans="1:17" s="1" customFormat="1" ht="17.25" thickBot="1" x14ac:dyDescent="0.35">
      <c r="A89" s="194"/>
      <c r="B89" s="34" t="s">
        <v>262</v>
      </c>
      <c r="C89" s="164">
        <v>1325</v>
      </c>
      <c r="D89" s="103">
        <v>101.9</v>
      </c>
      <c r="E89" s="103">
        <v>100</v>
      </c>
      <c r="F89" s="164">
        <v>1414</v>
      </c>
      <c r="G89" s="103">
        <v>106.7</v>
      </c>
      <c r="H89" s="103">
        <v>103.4</v>
      </c>
    </row>
    <row r="90" spans="1:17" s="1" customFormat="1" ht="17.25" thickBot="1" x14ac:dyDescent="0.35">
      <c r="A90" s="194"/>
      <c r="B90" s="34" t="s">
        <v>263</v>
      </c>
      <c r="C90" s="164">
        <v>1385</v>
      </c>
      <c r="D90" s="103">
        <v>103.7</v>
      </c>
      <c r="E90" s="103">
        <v>101.8</v>
      </c>
      <c r="F90" s="164">
        <v>1509</v>
      </c>
      <c r="G90" s="103">
        <v>109</v>
      </c>
      <c r="H90" s="103">
        <v>105.6</v>
      </c>
    </row>
    <row r="91" spans="1:17" s="1" customFormat="1" ht="17.25" thickBot="1" x14ac:dyDescent="0.35">
      <c r="A91" s="194"/>
      <c r="B91" s="34" t="s">
        <v>264</v>
      </c>
      <c r="C91" s="164">
        <v>1563</v>
      </c>
      <c r="D91" s="103">
        <v>106.1</v>
      </c>
      <c r="E91" s="103">
        <v>104.1</v>
      </c>
      <c r="F91" s="164">
        <v>1661</v>
      </c>
      <c r="G91" s="103">
        <v>106.3</v>
      </c>
      <c r="H91" s="103">
        <v>103</v>
      </c>
    </row>
    <row r="92" spans="1:17" s="1" customFormat="1" ht="18.75" thickBot="1" x14ac:dyDescent="0.35">
      <c r="A92" s="194"/>
      <c r="B92" s="34" t="s">
        <v>785</v>
      </c>
      <c r="C92" s="103">
        <v>653</v>
      </c>
      <c r="D92" s="103">
        <v>98.6</v>
      </c>
      <c r="E92" s="103">
        <v>96.8</v>
      </c>
      <c r="F92" s="103">
        <v>685</v>
      </c>
      <c r="G92" s="103">
        <v>104.9</v>
      </c>
      <c r="H92" s="103">
        <v>101.6</v>
      </c>
    </row>
    <row r="93" spans="1:17" s="1" customFormat="1" ht="17.25" thickBot="1" x14ac:dyDescent="0.35">
      <c r="A93" s="194"/>
      <c r="B93" s="99" t="s">
        <v>14</v>
      </c>
      <c r="C93" s="102">
        <v>1133</v>
      </c>
      <c r="D93" s="102">
        <v>103.8</v>
      </c>
      <c r="E93" s="102">
        <v>101.9</v>
      </c>
      <c r="F93" s="165">
        <v>1211</v>
      </c>
      <c r="G93" s="102">
        <v>106.9</v>
      </c>
      <c r="H93" s="102">
        <v>103.6</v>
      </c>
    </row>
    <row r="94" spans="1:17" s="1" customFormat="1" x14ac:dyDescent="0.3">
      <c r="A94" s="194"/>
      <c r="B94" s="3" t="s">
        <v>1079</v>
      </c>
    </row>
    <row r="95" spans="1:17" s="1" customFormat="1" ht="18" x14ac:dyDescent="0.3">
      <c r="A95" s="194"/>
      <c r="B95" s="158" t="s">
        <v>786</v>
      </c>
    </row>
  </sheetData>
  <sortState ref="K46:N65">
    <sortCondition ref="M46:M65"/>
  </sortState>
  <mergeCells count="11">
    <mergeCell ref="L58:M58"/>
    <mergeCell ref="B84:B85"/>
    <mergeCell ref="D84:E84"/>
    <mergeCell ref="B58:B59"/>
    <mergeCell ref="C58:D58"/>
    <mergeCell ref="E58:F58"/>
    <mergeCell ref="B42:B43"/>
    <mergeCell ref="F42:G42"/>
    <mergeCell ref="G84:H84"/>
    <mergeCell ref="I58:I59"/>
    <mergeCell ref="J58:K5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A1:K32"/>
  <sheetViews>
    <sheetView zoomScale="80" zoomScaleNormal="80" workbookViewId="0">
      <selection sqref="A1:A1048576"/>
    </sheetView>
  </sheetViews>
  <sheetFormatPr defaultRowHeight="16.5" x14ac:dyDescent="0.3"/>
  <cols>
    <col min="1" max="1" width="8.5703125" style="194" customWidth="1"/>
    <col min="2" max="2" width="45.85546875" style="1" customWidth="1"/>
    <col min="3" max="3" width="13.28515625" style="1" customWidth="1"/>
    <col min="4" max="4" width="10.7109375" style="1" customWidth="1"/>
    <col min="5" max="5" width="13" style="1" customWidth="1"/>
    <col min="6" max="7" width="11.28515625" style="1" customWidth="1"/>
    <col min="8" max="16384" width="9.140625" style="1"/>
  </cols>
  <sheetData>
    <row r="1" spans="1:11" x14ac:dyDescent="0.3">
      <c r="A1" s="179"/>
    </row>
    <row r="2" spans="1:11" ht="17.25" thickBot="1" x14ac:dyDescent="0.35">
      <c r="A2" s="626"/>
      <c r="B2" s="7" t="s">
        <v>981</v>
      </c>
    </row>
    <row r="3" spans="1:11" ht="17.25" thickBot="1" x14ac:dyDescent="0.35">
      <c r="B3" s="242" t="s">
        <v>447</v>
      </c>
      <c r="C3" s="198">
        <v>2012</v>
      </c>
      <c r="D3" s="198">
        <v>2013</v>
      </c>
      <c r="E3" s="198">
        <v>2014</v>
      </c>
      <c r="F3" s="198">
        <v>2015</v>
      </c>
      <c r="G3" s="198">
        <v>2016</v>
      </c>
      <c r="H3" s="198">
        <v>2017</v>
      </c>
      <c r="I3" s="324">
        <v>2018</v>
      </c>
      <c r="J3" s="364">
        <v>2019</v>
      </c>
      <c r="K3" s="478">
        <v>2020</v>
      </c>
    </row>
    <row r="4" spans="1:11" ht="15" customHeight="1" x14ac:dyDescent="0.3">
      <c r="B4" s="243" t="s">
        <v>448</v>
      </c>
      <c r="C4" s="740" t="s">
        <v>450</v>
      </c>
      <c r="D4" s="740" t="s">
        <v>451</v>
      </c>
      <c r="E4" s="740" t="s">
        <v>452</v>
      </c>
      <c r="F4" s="740" t="s">
        <v>453</v>
      </c>
      <c r="G4" s="742">
        <v>16867</v>
      </c>
      <c r="H4" s="742">
        <v>17909</v>
      </c>
      <c r="I4" s="742">
        <v>19172</v>
      </c>
      <c r="J4" s="742">
        <v>20419</v>
      </c>
      <c r="K4" s="742">
        <v>20702</v>
      </c>
    </row>
    <row r="5" spans="1:11" ht="17.25" thickBot="1" x14ac:dyDescent="0.35">
      <c r="B5" s="244" t="s">
        <v>449</v>
      </c>
      <c r="C5" s="741"/>
      <c r="D5" s="741"/>
      <c r="E5" s="741"/>
      <c r="F5" s="741"/>
      <c r="G5" s="743"/>
      <c r="H5" s="743"/>
      <c r="I5" s="743"/>
      <c r="J5" s="743"/>
      <c r="K5" s="743"/>
    </row>
    <row r="6" spans="1:11" ht="17.25" thickBot="1" x14ac:dyDescent="0.35">
      <c r="B6" s="245" t="s">
        <v>829</v>
      </c>
      <c r="C6" s="103" t="s">
        <v>454</v>
      </c>
      <c r="D6" s="103" t="s">
        <v>455</v>
      </c>
      <c r="E6" s="103" t="s">
        <v>456</v>
      </c>
      <c r="F6" s="103" t="s">
        <v>457</v>
      </c>
      <c r="G6" s="164">
        <v>12301</v>
      </c>
      <c r="H6" s="164">
        <v>13001</v>
      </c>
      <c r="I6" s="164">
        <v>13943</v>
      </c>
      <c r="J6" s="164">
        <v>14868</v>
      </c>
      <c r="K6" s="164">
        <v>15290</v>
      </c>
    </row>
    <row r="7" spans="1:11" ht="17.25" thickBot="1" x14ac:dyDescent="0.35">
      <c r="B7" s="245" t="s">
        <v>830</v>
      </c>
      <c r="C7" s="103" t="s">
        <v>458</v>
      </c>
      <c r="D7" s="103" t="s">
        <v>459</v>
      </c>
      <c r="E7" s="103" t="s">
        <v>460</v>
      </c>
      <c r="F7" s="103" t="s">
        <v>461</v>
      </c>
      <c r="G7" s="164">
        <v>4578</v>
      </c>
      <c r="H7" s="164">
        <v>4927</v>
      </c>
      <c r="I7" s="164">
        <v>5246</v>
      </c>
      <c r="J7" s="164">
        <v>5568</v>
      </c>
      <c r="K7" s="164">
        <v>5770</v>
      </c>
    </row>
    <row r="8" spans="1:11" x14ac:dyDescent="0.3">
      <c r="B8" s="3" t="s">
        <v>462</v>
      </c>
    </row>
    <row r="11" spans="1:11" ht="17.25" thickBot="1" x14ac:dyDescent="0.35">
      <c r="A11" s="626"/>
      <c r="B11" s="7" t="s">
        <v>1269</v>
      </c>
    </row>
    <row r="12" spans="1:11" ht="17.25" thickBot="1" x14ac:dyDescent="0.35">
      <c r="B12" s="166" t="s">
        <v>463</v>
      </c>
      <c r="C12" s="198" t="s">
        <v>470</v>
      </c>
      <c r="D12" s="198" t="s">
        <v>471</v>
      </c>
      <c r="E12" s="198" t="s">
        <v>472</v>
      </c>
      <c r="F12" s="198" t="s">
        <v>473</v>
      </c>
      <c r="G12" s="198" t="s">
        <v>474</v>
      </c>
      <c r="H12" s="198" t="s">
        <v>475</v>
      </c>
      <c r="I12" s="198" t="s">
        <v>476</v>
      </c>
      <c r="J12" s="198" t="s">
        <v>477</v>
      </c>
    </row>
    <row r="13" spans="1:11" ht="17.25" thickBot="1" x14ac:dyDescent="0.35">
      <c r="B13" s="33" t="s">
        <v>464</v>
      </c>
      <c r="C13" s="149">
        <v>2167</v>
      </c>
      <c r="D13" s="149">
        <v>1616</v>
      </c>
      <c r="E13" s="107">
        <v>1591</v>
      </c>
      <c r="F13" s="149">
        <v>1529</v>
      </c>
      <c r="G13" s="149">
        <v>1563</v>
      </c>
      <c r="H13" s="149">
        <v>1518</v>
      </c>
      <c r="I13" s="149">
        <v>1367</v>
      </c>
      <c r="J13" s="149">
        <v>1590</v>
      </c>
    </row>
    <row r="14" spans="1:11" ht="17.25" thickBot="1" x14ac:dyDescent="0.35">
      <c r="B14" s="108" t="s">
        <v>465</v>
      </c>
      <c r="C14" s="147">
        <v>1589</v>
      </c>
      <c r="D14" s="147">
        <v>1196</v>
      </c>
      <c r="E14" s="147">
        <v>1187</v>
      </c>
      <c r="F14" s="109">
        <v>1135</v>
      </c>
      <c r="G14" s="109">
        <v>1163</v>
      </c>
      <c r="H14" s="109">
        <v>1119</v>
      </c>
      <c r="I14" s="109">
        <v>1016</v>
      </c>
      <c r="J14" s="109">
        <v>1175</v>
      </c>
    </row>
    <row r="15" spans="1:11" ht="17.25" thickBot="1" x14ac:dyDescent="0.35">
      <c r="B15" s="108" t="s">
        <v>415</v>
      </c>
      <c r="C15" s="147">
        <v>1372</v>
      </c>
      <c r="D15" s="109">
        <v>1017</v>
      </c>
      <c r="E15" s="109">
        <v>999</v>
      </c>
      <c r="F15" s="109">
        <v>971</v>
      </c>
      <c r="G15" s="109">
        <v>972</v>
      </c>
      <c r="H15" s="109">
        <v>963</v>
      </c>
      <c r="I15" s="109">
        <v>858</v>
      </c>
      <c r="J15" s="109">
        <v>984</v>
      </c>
    </row>
    <row r="16" spans="1:11" ht="17.25" thickBot="1" x14ac:dyDescent="0.35">
      <c r="B16" s="108" t="s">
        <v>416</v>
      </c>
      <c r="C16" s="109">
        <v>204</v>
      </c>
      <c r="D16" s="109">
        <v>172</v>
      </c>
      <c r="E16" s="109">
        <v>177</v>
      </c>
      <c r="F16" s="109">
        <v>159</v>
      </c>
      <c r="G16" s="109">
        <v>172</v>
      </c>
      <c r="H16" s="109">
        <v>147</v>
      </c>
      <c r="I16" s="109">
        <v>149</v>
      </c>
      <c r="J16" s="109">
        <v>178</v>
      </c>
    </row>
    <row r="17" spans="2:10" ht="17.25" thickBot="1" x14ac:dyDescent="0.35">
      <c r="B17" s="108" t="s">
        <v>417</v>
      </c>
      <c r="C17" s="109">
        <v>0</v>
      </c>
      <c r="D17" s="109">
        <v>0</v>
      </c>
      <c r="E17" s="109">
        <v>0</v>
      </c>
      <c r="F17" s="109">
        <v>0</v>
      </c>
      <c r="G17" s="109">
        <v>0</v>
      </c>
      <c r="H17" s="109">
        <v>0</v>
      </c>
      <c r="I17" s="109">
        <v>0</v>
      </c>
      <c r="J17" s="109">
        <v>0</v>
      </c>
    </row>
    <row r="18" spans="2:10" ht="17.25" thickBot="1" x14ac:dyDescent="0.35">
      <c r="B18" s="108" t="s">
        <v>478</v>
      </c>
      <c r="C18" s="109">
        <v>4</v>
      </c>
      <c r="D18" s="109">
        <v>3</v>
      </c>
      <c r="E18" s="109">
        <v>2</v>
      </c>
      <c r="F18" s="109">
        <v>2</v>
      </c>
      <c r="G18" s="109">
        <v>3</v>
      </c>
      <c r="H18" s="109">
        <v>3</v>
      </c>
      <c r="I18" s="109">
        <v>3</v>
      </c>
      <c r="J18" s="109">
        <v>4</v>
      </c>
    </row>
    <row r="19" spans="2:10" ht="17.25" thickBot="1" x14ac:dyDescent="0.35">
      <c r="B19" s="108" t="s">
        <v>418</v>
      </c>
      <c r="C19" s="109">
        <v>4</v>
      </c>
      <c r="D19" s="109">
        <v>2</v>
      </c>
      <c r="E19" s="109">
        <v>7</v>
      </c>
      <c r="F19" s="109">
        <v>1</v>
      </c>
      <c r="G19" s="109">
        <v>15</v>
      </c>
      <c r="H19" s="109">
        <v>5</v>
      </c>
      <c r="I19" s="109">
        <v>5</v>
      </c>
      <c r="J19" s="109">
        <v>7</v>
      </c>
    </row>
    <row r="20" spans="2:10" ht="17.25" thickBot="1" x14ac:dyDescent="0.35">
      <c r="B20" s="108" t="s">
        <v>419</v>
      </c>
      <c r="C20" s="109">
        <v>5</v>
      </c>
      <c r="D20" s="109">
        <v>2</v>
      </c>
      <c r="E20" s="109">
        <v>1</v>
      </c>
      <c r="F20" s="109">
        <v>1</v>
      </c>
      <c r="G20" s="109">
        <v>1</v>
      </c>
      <c r="H20" s="109">
        <v>1</v>
      </c>
      <c r="I20" s="109">
        <v>1</v>
      </c>
      <c r="J20" s="109">
        <v>1</v>
      </c>
    </row>
    <row r="21" spans="2:10" ht="17.25" thickBot="1" x14ac:dyDescent="0.35">
      <c r="B21" s="108" t="s">
        <v>420</v>
      </c>
      <c r="C21" s="109">
        <v>0</v>
      </c>
      <c r="D21" s="109">
        <v>0</v>
      </c>
      <c r="E21" s="109">
        <v>0</v>
      </c>
      <c r="F21" s="109">
        <v>0</v>
      </c>
      <c r="G21" s="109">
        <v>0</v>
      </c>
      <c r="H21" s="109">
        <v>0</v>
      </c>
      <c r="I21" s="109">
        <v>0</v>
      </c>
      <c r="J21" s="109">
        <v>0</v>
      </c>
    </row>
    <row r="22" spans="2:10" ht="17.25" thickBot="1" x14ac:dyDescent="0.35">
      <c r="B22" s="108" t="s">
        <v>788</v>
      </c>
      <c r="C22" s="109">
        <v>604</v>
      </c>
      <c r="D22" s="109">
        <v>452</v>
      </c>
      <c r="E22" s="109">
        <v>444</v>
      </c>
      <c r="F22" s="109">
        <v>424</v>
      </c>
      <c r="G22" s="109">
        <v>436</v>
      </c>
      <c r="H22" s="109">
        <v>422</v>
      </c>
      <c r="I22" s="109">
        <v>379</v>
      </c>
      <c r="J22" s="109">
        <v>446</v>
      </c>
    </row>
    <row r="23" spans="2:10" ht="17.25" thickBot="1" x14ac:dyDescent="0.35">
      <c r="B23" s="108" t="s">
        <v>466</v>
      </c>
      <c r="C23" s="109">
        <v>547</v>
      </c>
      <c r="D23" s="109">
        <v>416</v>
      </c>
      <c r="E23" s="109">
        <v>412</v>
      </c>
      <c r="F23" s="109">
        <v>393</v>
      </c>
      <c r="G23" s="109">
        <v>403</v>
      </c>
      <c r="H23" s="109">
        <v>389</v>
      </c>
      <c r="I23" s="109">
        <v>351</v>
      </c>
      <c r="J23" s="109">
        <v>409</v>
      </c>
    </row>
    <row r="24" spans="2:10" ht="17.25" thickBot="1" x14ac:dyDescent="0.35">
      <c r="B24" s="108" t="s">
        <v>467</v>
      </c>
      <c r="C24" s="109">
        <v>13</v>
      </c>
      <c r="D24" s="109">
        <v>9</v>
      </c>
      <c r="E24" s="109">
        <v>7</v>
      </c>
      <c r="F24" s="109">
        <v>6</v>
      </c>
      <c r="G24" s="109">
        <v>9</v>
      </c>
      <c r="H24" s="109">
        <v>9</v>
      </c>
      <c r="I24" s="109">
        <v>7</v>
      </c>
      <c r="J24" s="109">
        <v>10</v>
      </c>
    </row>
    <row r="25" spans="2:10" ht="17.25" thickBot="1" x14ac:dyDescent="0.35">
      <c r="B25" s="108" t="s">
        <v>421</v>
      </c>
      <c r="C25" s="109">
        <v>17</v>
      </c>
      <c r="D25" s="109">
        <v>13</v>
      </c>
      <c r="E25" s="109">
        <v>13</v>
      </c>
      <c r="F25" s="109">
        <v>13</v>
      </c>
      <c r="G25" s="109">
        <v>13</v>
      </c>
      <c r="H25" s="109">
        <v>12</v>
      </c>
      <c r="I25" s="109">
        <v>10</v>
      </c>
      <c r="J25" s="109">
        <v>11</v>
      </c>
    </row>
    <row r="26" spans="2:10" ht="17.25" thickBot="1" x14ac:dyDescent="0.35">
      <c r="B26" s="108" t="s">
        <v>468</v>
      </c>
      <c r="C26" s="109" t="s">
        <v>77</v>
      </c>
      <c r="D26" s="109" t="s">
        <v>77</v>
      </c>
      <c r="E26" s="109" t="s">
        <v>77</v>
      </c>
      <c r="F26" s="109" t="s">
        <v>77</v>
      </c>
      <c r="G26" s="109" t="s">
        <v>77</v>
      </c>
      <c r="H26" s="109" t="s">
        <v>77</v>
      </c>
      <c r="I26" s="109">
        <v>0</v>
      </c>
      <c r="J26" s="109">
        <v>0</v>
      </c>
    </row>
    <row r="27" spans="2:10" ht="17.25" thickBot="1" x14ac:dyDescent="0.35">
      <c r="B27" s="108" t="s">
        <v>422</v>
      </c>
      <c r="C27" s="109">
        <v>18</v>
      </c>
      <c r="D27" s="109">
        <v>11</v>
      </c>
      <c r="E27" s="109">
        <v>9</v>
      </c>
      <c r="F27" s="109">
        <v>9</v>
      </c>
      <c r="G27" s="109">
        <v>9</v>
      </c>
      <c r="H27" s="109">
        <v>11</v>
      </c>
      <c r="I27" s="109">
        <v>9</v>
      </c>
      <c r="J27" s="109">
        <v>12</v>
      </c>
    </row>
    <row r="28" spans="2:10" ht="17.25" thickBot="1" x14ac:dyDescent="0.35">
      <c r="B28" s="108" t="s">
        <v>423</v>
      </c>
      <c r="C28" s="109">
        <v>5</v>
      </c>
      <c r="D28" s="109">
        <v>1</v>
      </c>
      <c r="E28" s="109">
        <v>1</v>
      </c>
      <c r="F28" s="109">
        <v>2</v>
      </c>
      <c r="G28" s="109">
        <v>1</v>
      </c>
      <c r="H28" s="109">
        <v>1</v>
      </c>
      <c r="I28" s="109">
        <v>1</v>
      </c>
      <c r="J28" s="109">
        <v>2</v>
      </c>
    </row>
    <row r="29" spans="2:10" ht="17.25" thickBot="1" x14ac:dyDescent="0.35">
      <c r="B29" s="108" t="s">
        <v>424</v>
      </c>
      <c r="C29" s="109">
        <v>0</v>
      </c>
      <c r="D29" s="109">
        <v>0</v>
      </c>
      <c r="E29" s="109">
        <v>0</v>
      </c>
      <c r="F29" s="109">
        <v>0</v>
      </c>
      <c r="G29" s="109">
        <v>0</v>
      </c>
      <c r="H29" s="109">
        <v>0</v>
      </c>
      <c r="I29" s="109">
        <v>0</v>
      </c>
      <c r="J29" s="109">
        <v>0</v>
      </c>
    </row>
    <row r="30" spans="2:10" ht="17.25" thickBot="1" x14ac:dyDescent="0.35">
      <c r="B30" s="108" t="s">
        <v>425</v>
      </c>
      <c r="C30" s="109">
        <v>4</v>
      </c>
      <c r="D30" s="109">
        <v>2</v>
      </c>
      <c r="E30" s="109">
        <v>2</v>
      </c>
      <c r="F30" s="109">
        <v>1</v>
      </c>
      <c r="G30" s="109">
        <v>2</v>
      </c>
      <c r="H30" s="109">
        <v>1</v>
      </c>
      <c r="I30" s="109">
        <v>2</v>
      </c>
      <c r="J30" s="109">
        <v>2</v>
      </c>
    </row>
    <row r="31" spans="2:10" ht="17.25" thickBot="1" x14ac:dyDescent="0.35">
      <c r="B31" s="108" t="s">
        <v>469</v>
      </c>
      <c r="C31" s="109">
        <v>-26</v>
      </c>
      <c r="D31" s="109">
        <v>-31</v>
      </c>
      <c r="E31" s="109">
        <v>-39</v>
      </c>
      <c r="F31" s="109">
        <v>-30</v>
      </c>
      <c r="G31" s="109">
        <v>-36</v>
      </c>
      <c r="H31" s="109">
        <v>-24</v>
      </c>
      <c r="I31" s="246">
        <v>-28</v>
      </c>
      <c r="J31" s="246">
        <v>-31</v>
      </c>
    </row>
    <row r="32" spans="2:10" x14ac:dyDescent="0.3">
      <c r="B32" s="3" t="s">
        <v>462</v>
      </c>
    </row>
  </sheetData>
  <mergeCells count="9">
    <mergeCell ref="C4:C5"/>
    <mergeCell ref="D4:D5"/>
    <mergeCell ref="E4:E5"/>
    <mergeCell ref="K4:K5"/>
    <mergeCell ref="J4:J5"/>
    <mergeCell ref="I4:I5"/>
    <mergeCell ref="F4:F5"/>
    <mergeCell ref="H4:H5"/>
    <mergeCell ref="G4:G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A2:U53"/>
  <sheetViews>
    <sheetView zoomScale="80" zoomScaleNormal="80" workbookViewId="0">
      <selection activeCell="W2" sqref="W2:Y23"/>
    </sheetView>
  </sheetViews>
  <sheetFormatPr defaultRowHeight="16.5" x14ac:dyDescent="0.3"/>
  <cols>
    <col min="1" max="1" width="12.5703125" style="194" customWidth="1"/>
    <col min="2" max="14" width="9.140625" style="1"/>
    <col min="15" max="15" width="10.28515625" style="1" customWidth="1"/>
    <col min="16" max="16" width="58.28515625" style="1" bestFit="1" customWidth="1"/>
    <col min="17" max="18" width="9.140625" style="1"/>
    <col min="19" max="19" width="26.85546875" style="1" customWidth="1"/>
    <col min="20" max="20" width="6.5703125" style="1" customWidth="1"/>
    <col min="21" max="22" width="9.140625" style="1"/>
    <col min="23" max="23" width="58.28515625" style="1" bestFit="1" customWidth="1"/>
    <col min="24" max="24" width="9.140625" style="1"/>
    <col min="25" max="25" width="28" style="1" customWidth="1"/>
    <col min="26" max="16384" width="9.140625" style="1"/>
  </cols>
  <sheetData>
    <row r="2" spans="1:20" x14ac:dyDescent="0.3">
      <c r="A2" s="626"/>
      <c r="B2" s="12" t="s">
        <v>909</v>
      </c>
    </row>
    <row r="3" spans="1:20" x14ac:dyDescent="0.3">
      <c r="P3" s="91" t="s">
        <v>642</v>
      </c>
      <c r="Q3" s="92">
        <v>2021</v>
      </c>
    </row>
    <row r="4" spans="1:20" x14ac:dyDescent="0.3">
      <c r="P4" s="113" t="s">
        <v>483</v>
      </c>
      <c r="Q4" s="286">
        <v>9.4E-2</v>
      </c>
      <c r="T4" s="285"/>
    </row>
    <row r="5" spans="1:20" x14ac:dyDescent="0.3">
      <c r="P5" s="113" t="s">
        <v>484</v>
      </c>
      <c r="Q5" s="286">
        <v>2.1999999999999999E-2</v>
      </c>
      <c r="T5" s="285"/>
    </row>
    <row r="6" spans="1:20" x14ac:dyDescent="0.3">
      <c r="P6" s="113" t="s">
        <v>485</v>
      </c>
      <c r="Q6" s="286">
        <v>1E-3</v>
      </c>
      <c r="T6" s="285"/>
    </row>
    <row r="7" spans="1:20" x14ac:dyDescent="0.3">
      <c r="P7" s="113" t="s">
        <v>834</v>
      </c>
      <c r="Q7" s="286">
        <v>1E-3</v>
      </c>
      <c r="T7" s="285"/>
    </row>
    <row r="8" spans="1:20" x14ac:dyDescent="0.3">
      <c r="P8" s="113" t="s">
        <v>486</v>
      </c>
      <c r="Q8" s="286">
        <v>3.6999999999999998E-2</v>
      </c>
      <c r="T8" s="285"/>
    </row>
    <row r="9" spans="1:20" x14ac:dyDescent="0.3">
      <c r="P9" s="113" t="s">
        <v>487</v>
      </c>
      <c r="Q9" s="286">
        <v>3.5000000000000003E-2</v>
      </c>
      <c r="T9" s="285"/>
    </row>
    <row r="10" spans="1:20" x14ac:dyDescent="0.3">
      <c r="P10" s="113" t="s">
        <v>479</v>
      </c>
      <c r="Q10" s="286">
        <v>8.4000000000000005E-2</v>
      </c>
      <c r="T10" s="285"/>
    </row>
    <row r="11" spans="1:20" x14ac:dyDescent="0.3">
      <c r="P11" s="113" t="s">
        <v>480</v>
      </c>
      <c r="Q11" s="286">
        <v>3.1E-2</v>
      </c>
      <c r="T11" s="285"/>
    </row>
    <row r="12" spans="1:20" x14ac:dyDescent="0.3">
      <c r="P12" s="113" t="s">
        <v>481</v>
      </c>
      <c r="Q12" s="286">
        <v>0.105</v>
      </c>
      <c r="T12" s="285"/>
    </row>
    <row r="13" spans="1:20" x14ac:dyDescent="0.3">
      <c r="P13" s="113" t="s">
        <v>835</v>
      </c>
      <c r="Q13" s="286">
        <v>0.29699999999999999</v>
      </c>
      <c r="T13" s="285"/>
    </row>
    <row r="14" spans="1:20" x14ac:dyDescent="0.3">
      <c r="P14" s="113" t="s">
        <v>482</v>
      </c>
      <c r="Q14" s="286">
        <v>0.29199999999999998</v>
      </c>
      <c r="T14" s="285"/>
    </row>
    <row r="22" spans="1:21" x14ac:dyDescent="0.3">
      <c r="B22" s="3" t="s">
        <v>1087</v>
      </c>
    </row>
    <row r="24" spans="1:21" x14ac:dyDescent="0.3">
      <c r="A24" s="626"/>
      <c r="B24" s="328" t="s">
        <v>910</v>
      </c>
    </row>
    <row r="25" spans="1:21" x14ac:dyDescent="0.3">
      <c r="P25" s="94" t="s">
        <v>643</v>
      </c>
      <c r="Q25" s="92">
        <v>2021</v>
      </c>
    </row>
    <row r="26" spans="1:21" x14ac:dyDescent="0.3">
      <c r="P26" s="4" t="s">
        <v>848</v>
      </c>
      <c r="Q26" s="93">
        <v>18</v>
      </c>
      <c r="U26" s="97"/>
    </row>
    <row r="27" spans="1:21" x14ac:dyDescent="0.3">
      <c r="P27" s="4" t="s">
        <v>849</v>
      </c>
      <c r="Q27" s="93">
        <v>33</v>
      </c>
      <c r="U27" s="97"/>
    </row>
    <row r="28" spans="1:21" x14ac:dyDescent="0.3">
      <c r="P28" s="4" t="s">
        <v>850</v>
      </c>
      <c r="Q28" s="93">
        <v>180</v>
      </c>
      <c r="U28" s="97"/>
    </row>
    <row r="29" spans="1:21" x14ac:dyDescent="0.3">
      <c r="P29" s="4" t="s">
        <v>851</v>
      </c>
      <c r="Q29" s="93">
        <v>1</v>
      </c>
      <c r="U29" s="97"/>
    </row>
    <row r="30" spans="1:21" x14ac:dyDescent="0.3">
      <c r="P30" s="4" t="s">
        <v>745</v>
      </c>
      <c r="Q30" s="93">
        <v>10</v>
      </c>
      <c r="U30" s="97"/>
    </row>
    <row r="31" spans="1:21" x14ac:dyDescent="0.3">
      <c r="P31" s="4" t="s">
        <v>746</v>
      </c>
      <c r="Q31" s="93">
        <v>7</v>
      </c>
      <c r="U31" s="97"/>
    </row>
    <row r="32" spans="1:21" x14ac:dyDescent="0.3">
      <c r="P32" s="4" t="s">
        <v>748</v>
      </c>
      <c r="Q32" s="93">
        <v>6</v>
      </c>
      <c r="U32" s="97"/>
    </row>
    <row r="33" spans="16:21" x14ac:dyDescent="0.3">
      <c r="P33" s="4" t="s">
        <v>977</v>
      </c>
      <c r="Q33" s="93">
        <v>2</v>
      </c>
      <c r="U33" s="97"/>
    </row>
    <row r="34" spans="16:21" x14ac:dyDescent="0.3">
      <c r="P34" s="4" t="s">
        <v>896</v>
      </c>
      <c r="Q34" s="93">
        <v>1</v>
      </c>
      <c r="U34" s="97"/>
    </row>
    <row r="35" spans="16:21" x14ac:dyDescent="0.3">
      <c r="P35" s="4" t="s">
        <v>852</v>
      </c>
      <c r="Q35" s="93">
        <v>164</v>
      </c>
      <c r="U35" s="97"/>
    </row>
    <row r="36" spans="16:21" x14ac:dyDescent="0.3">
      <c r="P36" s="4" t="s">
        <v>695</v>
      </c>
      <c r="Q36" s="93">
        <v>1</v>
      </c>
      <c r="U36" s="97"/>
    </row>
    <row r="37" spans="16:21" x14ac:dyDescent="0.3">
      <c r="P37" s="94" t="s">
        <v>897</v>
      </c>
      <c r="Q37" s="92">
        <f>SUM(Q26:Q36)</f>
        <v>423</v>
      </c>
      <c r="U37" s="97"/>
    </row>
    <row r="38" spans="16:21" x14ac:dyDescent="0.3">
      <c r="P38" s="126"/>
      <c r="Q38" s="451"/>
    </row>
    <row r="39" spans="16:21" x14ac:dyDescent="0.3">
      <c r="P39" s="126"/>
      <c r="Q39" s="126"/>
    </row>
    <row r="40" spans="16:21" x14ac:dyDescent="0.3">
      <c r="P40" s="315"/>
    </row>
    <row r="52" spans="2:2" x14ac:dyDescent="0.3">
      <c r="B52" s="3" t="s">
        <v>1157</v>
      </c>
    </row>
    <row r="53" spans="2:2" x14ac:dyDescent="0.3">
      <c r="B53" s="315"/>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9"/>
  </sheetPr>
  <dimension ref="A2:G16"/>
  <sheetViews>
    <sheetView zoomScale="80" zoomScaleNormal="80" workbookViewId="0">
      <selection activeCell="P26" sqref="P26"/>
    </sheetView>
  </sheetViews>
  <sheetFormatPr defaultColWidth="11.42578125" defaultRowHeight="15" x14ac:dyDescent="0.25"/>
  <cols>
    <col min="1" max="1" width="11.42578125" style="655"/>
    <col min="2" max="2" width="35.28515625" customWidth="1"/>
    <col min="3" max="3" width="11.7109375" customWidth="1"/>
    <col min="6" max="6" width="12.28515625" customWidth="1"/>
    <col min="7" max="7" width="12.42578125" customWidth="1"/>
  </cols>
  <sheetData>
    <row r="2" spans="1:7" ht="16.5" x14ac:dyDescent="0.3">
      <c r="B2" s="7" t="s">
        <v>1270</v>
      </c>
      <c r="C2" s="1"/>
      <c r="D2" s="1"/>
      <c r="E2" s="1"/>
      <c r="F2" s="1"/>
      <c r="G2" s="1"/>
    </row>
    <row r="3" spans="1:7" ht="16.5" x14ac:dyDescent="0.25">
      <c r="A3" s="626"/>
      <c r="B3" s="573" t="s">
        <v>1088</v>
      </c>
      <c r="C3" s="561">
        <v>1</v>
      </c>
      <c r="D3" s="561">
        <v>2</v>
      </c>
      <c r="E3" s="561">
        <v>3</v>
      </c>
      <c r="F3" s="561">
        <v>4</v>
      </c>
      <c r="G3" s="561" t="s">
        <v>14</v>
      </c>
    </row>
    <row r="4" spans="1:7" ht="16.5" x14ac:dyDescent="0.25">
      <c r="B4" s="574" t="s">
        <v>1089</v>
      </c>
      <c r="C4" s="575">
        <v>0</v>
      </c>
      <c r="D4" s="575">
        <v>16</v>
      </c>
      <c r="E4" s="575">
        <v>1</v>
      </c>
      <c r="F4" s="575">
        <v>75</v>
      </c>
      <c r="G4" s="575">
        <v>92</v>
      </c>
    </row>
    <row r="5" spans="1:7" ht="16.5" x14ac:dyDescent="0.25">
      <c r="B5" s="574" t="s">
        <v>1090</v>
      </c>
      <c r="C5" s="576">
        <v>0</v>
      </c>
      <c r="D5" s="576">
        <v>3141618</v>
      </c>
      <c r="E5" s="576">
        <v>211450</v>
      </c>
      <c r="F5" s="576">
        <v>10316369.779999999</v>
      </c>
      <c r="G5" s="576">
        <v>13669437.779999999</v>
      </c>
    </row>
    <row r="6" spans="1:7" ht="16.5" x14ac:dyDescent="0.25">
      <c r="B6" s="574" t="s">
        <v>1091</v>
      </c>
      <c r="C6" s="575">
        <v>0</v>
      </c>
      <c r="D6" s="575">
        <v>3</v>
      </c>
      <c r="E6" s="575">
        <v>0</v>
      </c>
      <c r="F6" s="575">
        <v>46</v>
      </c>
      <c r="G6" s="575">
        <v>49</v>
      </c>
    </row>
    <row r="7" spans="1:7" ht="16.5" x14ac:dyDescent="0.25">
      <c r="B7" s="574" t="s">
        <v>1092</v>
      </c>
      <c r="C7" s="576">
        <v>0</v>
      </c>
      <c r="D7" s="576">
        <v>521529.52</v>
      </c>
      <c r="E7" s="576">
        <v>0</v>
      </c>
      <c r="F7" s="576">
        <v>6393713.9100000001</v>
      </c>
      <c r="G7" s="576">
        <v>6915243.4299999997</v>
      </c>
    </row>
    <row r="8" spans="1:7" ht="16.5" x14ac:dyDescent="0.25">
      <c r="B8" s="574" t="s">
        <v>1093</v>
      </c>
      <c r="C8" s="576">
        <v>0</v>
      </c>
      <c r="D8" s="576">
        <v>518944.4</v>
      </c>
      <c r="E8" s="576">
        <v>0</v>
      </c>
      <c r="F8" s="576">
        <v>6268294.54</v>
      </c>
      <c r="G8" s="576">
        <v>6787238.9400000004</v>
      </c>
    </row>
    <row r="9" spans="1:7" ht="16.5" x14ac:dyDescent="0.3">
      <c r="B9" s="3" t="s">
        <v>1094</v>
      </c>
      <c r="C9" s="577"/>
      <c r="D9" s="577"/>
      <c r="E9" s="577"/>
      <c r="F9" s="577"/>
      <c r="G9" s="577"/>
    </row>
    <row r="11" spans="1:7" ht="16.5" x14ac:dyDescent="0.3">
      <c r="B11" s="7" t="s">
        <v>1271</v>
      </c>
      <c r="C11" s="1"/>
      <c r="D11" s="1"/>
      <c r="E11" s="1"/>
      <c r="F11" s="1"/>
      <c r="G11" s="1"/>
    </row>
    <row r="12" spans="1:7" ht="16.5" x14ac:dyDescent="0.3">
      <c r="A12" s="626"/>
      <c r="B12" s="744"/>
      <c r="C12" s="745" t="s">
        <v>1095</v>
      </c>
      <c r="D12" s="745"/>
      <c r="E12" s="745" t="s">
        <v>1096</v>
      </c>
      <c r="F12" s="745"/>
      <c r="G12" s="1"/>
    </row>
    <row r="13" spans="1:7" ht="49.5" x14ac:dyDescent="0.25">
      <c r="B13" s="744"/>
      <c r="C13" s="561" t="s">
        <v>1097</v>
      </c>
      <c r="D13" s="561" t="s">
        <v>1098</v>
      </c>
      <c r="E13" s="561" t="s">
        <v>1097</v>
      </c>
      <c r="F13" s="561" t="s">
        <v>1098</v>
      </c>
      <c r="G13" s="578"/>
    </row>
    <row r="14" spans="1:7" ht="16.5" x14ac:dyDescent="0.25">
      <c r="B14" s="574" t="s">
        <v>987</v>
      </c>
      <c r="C14" s="575">
        <v>661</v>
      </c>
      <c r="D14" s="575">
        <v>144</v>
      </c>
      <c r="E14" s="575">
        <v>661</v>
      </c>
      <c r="F14" s="575">
        <v>144</v>
      </c>
      <c r="G14" s="579"/>
    </row>
    <row r="15" spans="1:7" ht="16.5" x14ac:dyDescent="0.25">
      <c r="B15" s="574" t="s">
        <v>1099</v>
      </c>
      <c r="C15" s="575">
        <v>2177</v>
      </c>
      <c r="D15" s="575">
        <v>641</v>
      </c>
      <c r="E15" s="575">
        <v>2157</v>
      </c>
      <c r="F15" s="575">
        <v>606</v>
      </c>
      <c r="G15" s="577"/>
    </row>
    <row r="16" spans="1:7" ht="16.5" x14ac:dyDescent="0.3">
      <c r="B16" s="3" t="s">
        <v>710</v>
      </c>
    </row>
  </sheetData>
  <mergeCells count="3">
    <mergeCell ref="B12:B13"/>
    <mergeCell ref="C12:D12"/>
    <mergeCell ref="E12:F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D7E0"/>
  </sheetPr>
  <dimension ref="A1:T232"/>
  <sheetViews>
    <sheetView zoomScale="80" zoomScaleNormal="80" workbookViewId="0">
      <selection activeCell="A15" sqref="A15"/>
    </sheetView>
  </sheetViews>
  <sheetFormatPr defaultRowHeight="16.5" x14ac:dyDescent="0.3"/>
  <cols>
    <col min="1" max="1" width="12.140625" style="194" customWidth="1"/>
    <col min="2" max="2" width="40.5703125" style="1" customWidth="1"/>
    <col min="3" max="3" width="17.5703125" style="1" customWidth="1"/>
    <col min="4" max="4" width="12" style="1" customWidth="1"/>
    <col min="5" max="5" width="12.85546875" style="1" customWidth="1"/>
    <col min="6" max="6" width="18.85546875" style="1" customWidth="1"/>
    <col min="7" max="7" width="12.7109375" style="1" customWidth="1"/>
    <col min="8" max="8" width="12.140625" style="1" customWidth="1"/>
    <col min="9" max="9" width="13.28515625" style="1" customWidth="1"/>
    <col min="10" max="10" width="11.140625" style="1" customWidth="1"/>
    <col min="11" max="11" width="16" style="1" customWidth="1"/>
    <col min="12" max="12" width="11.7109375" style="1" customWidth="1"/>
    <col min="13" max="13" width="9.140625" style="1" customWidth="1"/>
    <col min="14" max="14" width="17.85546875" style="1" customWidth="1"/>
    <col min="15" max="15" width="14.5703125" style="1" customWidth="1"/>
    <col min="16" max="16" width="10.140625" style="1" customWidth="1"/>
    <col min="17" max="17" width="23.7109375" style="1" bestFit="1" customWidth="1"/>
    <col min="18" max="20" width="7.7109375" style="1" bestFit="1" customWidth="1"/>
    <col min="21" max="21" width="7" style="1" bestFit="1" customWidth="1"/>
    <col min="22" max="23" width="6" style="1" bestFit="1" customWidth="1"/>
    <col min="24" max="16384" width="9.140625" style="1"/>
  </cols>
  <sheetData>
    <row r="1" spans="1:17" x14ac:dyDescent="0.3">
      <c r="A1" s="179"/>
      <c r="B1" s="194"/>
    </row>
    <row r="2" spans="1:17" x14ac:dyDescent="0.3">
      <c r="A2" s="655"/>
      <c r="B2" s="349" t="s">
        <v>1102</v>
      </c>
      <c r="Q2" s="12"/>
    </row>
    <row r="3" spans="1:17" x14ac:dyDescent="0.3">
      <c r="A3" s="626"/>
      <c r="B3" s="477" t="s">
        <v>36</v>
      </c>
      <c r="C3" s="477" t="s">
        <v>14</v>
      </c>
      <c r="D3" s="477" t="s">
        <v>15</v>
      </c>
      <c r="E3" s="477" t="s">
        <v>16</v>
      </c>
      <c r="Q3" s="12"/>
    </row>
    <row r="4" spans="1:17" x14ac:dyDescent="0.3">
      <c r="A4" s="448"/>
      <c r="B4" s="580" t="s">
        <v>1103</v>
      </c>
      <c r="C4" s="326">
        <v>2748.2</v>
      </c>
      <c r="D4" s="326">
        <v>1457.3</v>
      </c>
      <c r="E4" s="326">
        <v>1290.9000000000001</v>
      </c>
      <c r="Q4" s="12"/>
    </row>
    <row r="5" spans="1:17" x14ac:dyDescent="0.3">
      <c r="A5" s="448"/>
      <c r="B5" s="581" t="s">
        <v>497</v>
      </c>
      <c r="C5" s="582"/>
      <c r="D5" s="583"/>
      <c r="E5" s="327"/>
      <c r="Q5" s="12"/>
    </row>
    <row r="6" spans="1:17" x14ac:dyDescent="0.3">
      <c r="A6" s="448"/>
      <c r="B6" s="584" t="s">
        <v>760</v>
      </c>
      <c r="C6" s="582">
        <v>10.9</v>
      </c>
      <c r="D6" s="582">
        <v>6.1</v>
      </c>
      <c r="E6" s="327">
        <v>4.8</v>
      </c>
      <c r="Q6" s="12"/>
    </row>
    <row r="7" spans="1:17" x14ac:dyDescent="0.3">
      <c r="A7" s="448"/>
      <c r="B7" s="584" t="s">
        <v>761</v>
      </c>
      <c r="C7" s="582">
        <v>131.80000000000001</v>
      </c>
      <c r="D7" s="582">
        <v>82.9</v>
      </c>
      <c r="E7" s="327">
        <v>48.9</v>
      </c>
      <c r="Q7" s="12"/>
    </row>
    <row r="8" spans="1:17" x14ac:dyDescent="0.3">
      <c r="A8" s="448"/>
      <c r="B8" s="584" t="s">
        <v>762</v>
      </c>
      <c r="C8" s="582">
        <v>288</v>
      </c>
      <c r="D8" s="582">
        <v>160.80000000000001</v>
      </c>
      <c r="E8" s="327">
        <v>127.2</v>
      </c>
      <c r="Q8" s="12"/>
    </row>
    <row r="9" spans="1:17" x14ac:dyDescent="0.3">
      <c r="A9" s="448"/>
      <c r="B9" s="584" t="s">
        <v>506</v>
      </c>
      <c r="C9" s="582">
        <v>352.8</v>
      </c>
      <c r="D9" s="582">
        <v>191.8</v>
      </c>
      <c r="E9" s="327">
        <v>161</v>
      </c>
      <c r="Q9" s="12"/>
    </row>
    <row r="10" spans="1:17" x14ac:dyDescent="0.3">
      <c r="A10" s="448"/>
      <c r="B10" s="584" t="s">
        <v>763</v>
      </c>
      <c r="C10" s="582">
        <v>388.3</v>
      </c>
      <c r="D10" s="582">
        <v>207.7</v>
      </c>
      <c r="E10" s="327">
        <v>180.6</v>
      </c>
      <c r="Q10" s="12"/>
    </row>
    <row r="11" spans="1:17" x14ac:dyDescent="0.3">
      <c r="A11" s="448"/>
      <c r="B11" s="584" t="s">
        <v>764</v>
      </c>
      <c r="C11" s="582">
        <v>413</v>
      </c>
      <c r="D11" s="582">
        <v>217.2</v>
      </c>
      <c r="E11" s="327">
        <v>195.8</v>
      </c>
      <c r="Q11" s="12"/>
    </row>
    <row r="12" spans="1:17" x14ac:dyDescent="0.3">
      <c r="A12" s="448"/>
      <c r="B12" s="584" t="s">
        <v>765</v>
      </c>
      <c r="C12" s="582">
        <v>370.4</v>
      </c>
      <c r="D12" s="582">
        <v>190.2</v>
      </c>
      <c r="E12" s="327">
        <v>180.1</v>
      </c>
      <c r="Q12" s="12"/>
    </row>
    <row r="13" spans="1:17" x14ac:dyDescent="0.3">
      <c r="A13" s="448"/>
      <c r="B13" s="584" t="s">
        <v>766</v>
      </c>
      <c r="C13" s="582">
        <v>302.8</v>
      </c>
      <c r="D13" s="582">
        <v>151.30000000000001</v>
      </c>
      <c r="E13" s="327">
        <v>151.5</v>
      </c>
      <c r="Q13" s="12"/>
    </row>
    <row r="14" spans="1:17" x14ac:dyDescent="0.3">
      <c r="A14" s="448"/>
      <c r="B14" s="584" t="s">
        <v>767</v>
      </c>
      <c r="C14" s="582">
        <v>292.5</v>
      </c>
      <c r="D14" s="582">
        <v>145.6</v>
      </c>
      <c r="E14" s="327">
        <v>147</v>
      </c>
      <c r="Q14" s="12"/>
    </row>
    <row r="15" spans="1:17" x14ac:dyDescent="0.3">
      <c r="A15" s="448"/>
      <c r="B15" s="584" t="s">
        <v>768</v>
      </c>
      <c r="C15" s="582">
        <v>158.4</v>
      </c>
      <c r="D15" s="582">
        <v>83.2</v>
      </c>
      <c r="E15" s="327">
        <v>75.2</v>
      </c>
      <c r="Q15" s="12"/>
    </row>
    <row r="16" spans="1:17" x14ac:dyDescent="0.3">
      <c r="A16" s="448"/>
      <c r="B16" s="584" t="s">
        <v>1104</v>
      </c>
      <c r="C16" s="582">
        <v>39.299999999999997</v>
      </c>
      <c r="D16" s="582">
        <v>20.6</v>
      </c>
      <c r="E16" s="327">
        <v>18.7</v>
      </c>
      <c r="Q16" s="12"/>
    </row>
    <row r="17" spans="1:17" x14ac:dyDescent="0.3">
      <c r="A17" s="448"/>
      <c r="B17" s="585" t="s">
        <v>507</v>
      </c>
      <c r="C17" s="582"/>
      <c r="D17" s="582"/>
      <c r="E17" s="327"/>
      <c r="Q17" s="12"/>
    </row>
    <row r="18" spans="1:17" x14ac:dyDescent="0.3">
      <c r="A18" s="448"/>
      <c r="B18" s="584" t="s">
        <v>716</v>
      </c>
      <c r="C18" s="582">
        <v>111.4</v>
      </c>
      <c r="D18" s="582">
        <v>57.3</v>
      </c>
      <c r="E18" s="327">
        <v>54</v>
      </c>
      <c r="Q18" s="12"/>
    </row>
    <row r="19" spans="1:17" x14ac:dyDescent="0.3">
      <c r="A19" s="448"/>
      <c r="B19" s="584" t="s">
        <v>717</v>
      </c>
      <c r="C19" s="582">
        <v>592.9</v>
      </c>
      <c r="D19" s="582">
        <v>382.5</v>
      </c>
      <c r="E19" s="327">
        <v>210.3</v>
      </c>
      <c r="Q19" s="12"/>
    </row>
    <row r="20" spans="1:17" x14ac:dyDescent="0.3">
      <c r="A20" s="448"/>
      <c r="B20" s="584" t="s">
        <v>718</v>
      </c>
      <c r="C20" s="582">
        <v>1240.0999999999999</v>
      </c>
      <c r="D20" s="582">
        <v>682.8</v>
      </c>
      <c r="E20" s="327">
        <v>557.29999999999995</v>
      </c>
      <c r="Q20" s="12"/>
    </row>
    <row r="21" spans="1:17" x14ac:dyDescent="0.3">
      <c r="A21" s="448"/>
      <c r="B21" s="42" t="s">
        <v>253</v>
      </c>
      <c r="C21" s="327">
        <v>803.8</v>
      </c>
      <c r="D21" s="327">
        <v>334.6</v>
      </c>
      <c r="E21" s="327">
        <v>469.2</v>
      </c>
      <c r="Q21" s="12"/>
    </row>
    <row r="22" spans="1:17" x14ac:dyDescent="0.3">
      <c r="A22" s="448"/>
      <c r="B22" s="9" t="s">
        <v>27</v>
      </c>
      <c r="Q22" s="12"/>
    </row>
    <row r="23" spans="1:17" s="194" customFormat="1" x14ac:dyDescent="0.3">
      <c r="B23" s="349"/>
      <c r="G23" s="459"/>
      <c r="H23" s="132"/>
      <c r="I23" s="132"/>
      <c r="J23" s="132"/>
      <c r="K23" s="132"/>
      <c r="L23" s="132"/>
      <c r="M23" s="132"/>
      <c r="N23" s="132"/>
    </row>
    <row r="24" spans="1:17" s="194" customFormat="1" x14ac:dyDescent="0.3">
      <c r="A24" s="655"/>
      <c r="B24" s="349" t="s">
        <v>1105</v>
      </c>
      <c r="G24" s="460"/>
      <c r="H24" s="460"/>
      <c r="I24" s="459"/>
      <c r="J24" s="132"/>
      <c r="K24" s="132"/>
      <c r="L24" s="132"/>
      <c r="M24" s="132"/>
      <c r="N24" s="132"/>
    </row>
    <row r="25" spans="1:17" x14ac:dyDescent="0.3">
      <c r="A25" s="626"/>
      <c r="B25" s="477" t="s">
        <v>36</v>
      </c>
      <c r="C25" s="477" t="s">
        <v>14</v>
      </c>
      <c r="D25" s="477" t="s">
        <v>15</v>
      </c>
      <c r="E25" s="477" t="s">
        <v>16</v>
      </c>
      <c r="G25" s="461"/>
      <c r="H25" s="462"/>
      <c r="I25" s="460"/>
      <c r="J25" s="460"/>
      <c r="K25" s="460"/>
      <c r="L25" s="460"/>
      <c r="M25" s="132"/>
      <c r="N25" s="132"/>
    </row>
    <row r="26" spans="1:17" x14ac:dyDescent="0.3">
      <c r="B26" s="580" t="s">
        <v>1103</v>
      </c>
      <c r="C26" s="586">
        <v>56.7</v>
      </c>
      <c r="D26" s="586">
        <v>62.1</v>
      </c>
      <c r="E26" s="586">
        <v>51.5</v>
      </c>
      <c r="G26" s="461"/>
      <c r="H26" s="462"/>
      <c r="I26" s="461"/>
      <c r="J26" s="624"/>
      <c r="K26" s="624"/>
      <c r="L26" s="624"/>
      <c r="M26" s="132"/>
      <c r="N26" s="132"/>
    </row>
    <row r="27" spans="1:17" x14ac:dyDescent="0.3">
      <c r="B27" s="752" t="s">
        <v>497</v>
      </c>
      <c r="C27" s="752"/>
      <c r="D27" s="752"/>
      <c r="E27" s="752"/>
      <c r="G27" s="461"/>
      <c r="H27" s="462"/>
      <c r="I27" s="461"/>
      <c r="J27" s="624"/>
      <c r="K27" s="624"/>
      <c r="L27" s="624"/>
      <c r="M27" s="132"/>
      <c r="N27" s="132"/>
    </row>
    <row r="28" spans="1:17" x14ac:dyDescent="0.3">
      <c r="B28" s="580" t="s">
        <v>499</v>
      </c>
      <c r="C28" s="326">
        <v>74.599999999999994</v>
      </c>
      <c r="D28" s="326">
        <v>78.900000000000006</v>
      </c>
      <c r="E28" s="326">
        <v>70.400000000000006</v>
      </c>
      <c r="G28" s="461"/>
      <c r="H28" s="462"/>
      <c r="I28" s="461"/>
      <c r="J28" s="624"/>
      <c r="K28" s="624"/>
      <c r="L28" s="624"/>
      <c r="M28" s="132"/>
      <c r="N28" s="132"/>
    </row>
    <row r="29" spans="1:17" x14ac:dyDescent="0.3">
      <c r="B29" s="580" t="s">
        <v>498</v>
      </c>
      <c r="C29" s="326">
        <v>69.400000000000006</v>
      </c>
      <c r="D29" s="326">
        <v>73.3</v>
      </c>
      <c r="E29" s="326">
        <v>65.599999999999994</v>
      </c>
      <c r="G29" s="463"/>
      <c r="H29" s="464"/>
      <c r="I29" s="463"/>
      <c r="J29" s="625"/>
      <c r="K29" s="625"/>
      <c r="L29" s="625"/>
      <c r="M29" s="132"/>
      <c r="N29" s="132"/>
    </row>
    <row r="30" spans="1:17" x14ac:dyDescent="0.3">
      <c r="B30" s="580" t="s">
        <v>1106</v>
      </c>
      <c r="C30" s="326">
        <v>20.8</v>
      </c>
      <c r="D30" s="326">
        <v>25.6</v>
      </c>
      <c r="E30" s="326">
        <v>15.8</v>
      </c>
      <c r="G30" s="463"/>
      <c r="H30" s="464"/>
      <c r="I30" s="463"/>
      <c r="J30" s="625"/>
      <c r="K30" s="625"/>
      <c r="L30" s="625"/>
      <c r="M30" s="132"/>
      <c r="N30" s="132"/>
    </row>
    <row r="31" spans="1:17" x14ac:dyDescent="0.3">
      <c r="B31" s="580" t="s">
        <v>1107</v>
      </c>
      <c r="C31" s="326">
        <v>68.3</v>
      </c>
      <c r="D31" s="326">
        <v>71.099999999999994</v>
      </c>
      <c r="E31" s="326">
        <v>65.599999999999994</v>
      </c>
      <c r="G31" s="463"/>
      <c r="H31" s="464"/>
      <c r="I31" s="463"/>
      <c r="J31" s="625"/>
      <c r="K31" s="625"/>
      <c r="L31" s="625"/>
      <c r="M31" s="132"/>
      <c r="N31" s="132"/>
    </row>
    <row r="32" spans="1:17" x14ac:dyDescent="0.3">
      <c r="B32" s="42" t="s">
        <v>760</v>
      </c>
      <c r="C32" s="327">
        <v>2.1</v>
      </c>
      <c r="D32" s="327">
        <v>2.5</v>
      </c>
      <c r="E32" s="327">
        <v>1.6</v>
      </c>
      <c r="G32" s="463"/>
      <c r="H32" s="464"/>
      <c r="I32" s="463"/>
      <c r="J32" s="625"/>
      <c r="K32" s="625"/>
      <c r="L32" s="625"/>
      <c r="M32" s="132"/>
      <c r="N32" s="132"/>
    </row>
    <row r="33" spans="1:14" x14ac:dyDescent="0.3">
      <c r="B33" s="42" t="s">
        <v>761</v>
      </c>
      <c r="C33" s="327">
        <v>38</v>
      </c>
      <c r="D33" s="327">
        <v>46.8</v>
      </c>
      <c r="E33" s="327">
        <v>28.7</v>
      </c>
      <c r="G33" s="463"/>
      <c r="H33" s="464"/>
      <c r="I33" s="463"/>
      <c r="J33" s="625"/>
      <c r="K33" s="625"/>
      <c r="L33" s="625"/>
      <c r="M33" s="132"/>
      <c r="N33" s="132"/>
    </row>
    <row r="34" spans="1:14" x14ac:dyDescent="0.3">
      <c r="B34" s="42" t="s">
        <v>762</v>
      </c>
      <c r="C34" s="327">
        <v>75.3</v>
      </c>
      <c r="D34" s="327">
        <v>84</v>
      </c>
      <c r="E34" s="327">
        <v>66.2</v>
      </c>
      <c r="G34" s="463"/>
      <c r="H34" s="464"/>
      <c r="I34" s="463"/>
      <c r="J34" s="625"/>
      <c r="K34" s="625"/>
      <c r="L34" s="625"/>
      <c r="M34" s="132"/>
      <c r="N34" s="132"/>
    </row>
    <row r="35" spans="1:14" x14ac:dyDescent="0.3">
      <c r="B35" s="42" t="s">
        <v>506</v>
      </c>
      <c r="C35" s="327">
        <v>82.9</v>
      </c>
      <c r="D35" s="327">
        <v>87</v>
      </c>
      <c r="E35" s="327">
        <v>78.599999999999994</v>
      </c>
      <c r="G35" s="463"/>
      <c r="H35" s="464"/>
      <c r="I35" s="463"/>
      <c r="J35" s="625"/>
      <c r="K35" s="625"/>
      <c r="L35" s="625"/>
      <c r="M35" s="132"/>
      <c r="N35" s="132"/>
    </row>
    <row r="36" spans="1:14" x14ac:dyDescent="0.3">
      <c r="B36" s="42" t="s">
        <v>763</v>
      </c>
      <c r="C36" s="327">
        <v>84.5</v>
      </c>
      <c r="D36" s="327">
        <v>88.7</v>
      </c>
      <c r="E36" s="327">
        <v>80</v>
      </c>
      <c r="G36" s="463"/>
      <c r="H36" s="464"/>
      <c r="I36" s="463"/>
      <c r="J36" s="625"/>
      <c r="K36" s="625"/>
      <c r="L36" s="625"/>
      <c r="M36" s="132"/>
      <c r="N36" s="132"/>
    </row>
    <row r="37" spans="1:14" x14ac:dyDescent="0.3">
      <c r="B37" s="42" t="s">
        <v>764</v>
      </c>
      <c r="C37" s="327">
        <v>85.7</v>
      </c>
      <c r="D37" s="327">
        <v>87.5</v>
      </c>
      <c r="E37" s="327">
        <v>83.8</v>
      </c>
      <c r="G37" s="463"/>
      <c r="H37" s="464"/>
      <c r="I37" s="463"/>
      <c r="J37" s="625"/>
      <c r="K37" s="625"/>
      <c r="L37" s="625"/>
      <c r="M37" s="132"/>
      <c r="N37" s="132"/>
    </row>
    <row r="38" spans="1:14" x14ac:dyDescent="0.3">
      <c r="B38" s="42" t="s">
        <v>765</v>
      </c>
      <c r="C38" s="327">
        <v>85.2</v>
      </c>
      <c r="D38" s="327">
        <v>87.7</v>
      </c>
      <c r="E38" s="327">
        <v>82.7</v>
      </c>
      <c r="G38" s="463"/>
      <c r="H38" s="464"/>
      <c r="I38" s="463"/>
      <c r="J38" s="625"/>
      <c r="K38" s="625"/>
      <c r="L38" s="625"/>
      <c r="M38" s="132"/>
      <c r="N38" s="132"/>
    </row>
    <row r="39" spans="1:14" x14ac:dyDescent="0.3">
      <c r="B39" s="42" t="s">
        <v>766</v>
      </c>
      <c r="C39" s="327">
        <v>84</v>
      </c>
      <c r="D39" s="327">
        <v>84.6</v>
      </c>
      <c r="E39" s="327">
        <v>83.4</v>
      </c>
      <c r="G39" s="463"/>
      <c r="H39" s="464"/>
      <c r="I39" s="463"/>
      <c r="J39" s="625"/>
      <c r="K39" s="625"/>
      <c r="L39" s="625"/>
      <c r="M39" s="132"/>
      <c r="N39" s="132"/>
    </row>
    <row r="40" spans="1:14" x14ac:dyDescent="0.3">
      <c r="B40" s="42" t="s">
        <v>767</v>
      </c>
      <c r="C40" s="327">
        <v>77.900000000000006</v>
      </c>
      <c r="D40" s="327">
        <v>79.599999999999994</v>
      </c>
      <c r="E40" s="327">
        <v>76.400000000000006</v>
      </c>
      <c r="G40" s="465"/>
      <c r="H40" s="464"/>
      <c r="I40" s="656"/>
      <c r="J40" s="132"/>
      <c r="K40" s="132"/>
      <c r="L40" s="132"/>
      <c r="M40" s="132"/>
      <c r="N40" s="132"/>
    </row>
    <row r="41" spans="1:14" x14ac:dyDescent="0.3">
      <c r="B41" s="42" t="s">
        <v>768</v>
      </c>
      <c r="C41" s="327">
        <v>43.2</v>
      </c>
      <c r="D41" s="327">
        <v>48.3</v>
      </c>
      <c r="E41" s="327">
        <v>38.6</v>
      </c>
      <c r="G41" s="465"/>
      <c r="H41" s="464"/>
      <c r="I41" s="9"/>
    </row>
    <row r="42" spans="1:14" x14ac:dyDescent="0.3">
      <c r="B42" s="42" t="s">
        <v>1104</v>
      </c>
      <c r="C42" s="327">
        <v>4.4000000000000004</v>
      </c>
      <c r="D42" s="327">
        <v>5.6</v>
      </c>
      <c r="E42" s="327">
        <v>3.5</v>
      </c>
      <c r="G42" s="465"/>
      <c r="H42" s="464"/>
      <c r="I42" s="9"/>
    </row>
    <row r="43" spans="1:14" x14ac:dyDescent="0.3">
      <c r="B43" s="9" t="s">
        <v>27</v>
      </c>
      <c r="G43" s="465"/>
      <c r="H43" s="464"/>
      <c r="I43" s="9"/>
    </row>
    <row r="44" spans="1:14" x14ac:dyDescent="0.3">
      <c r="G44" s="465"/>
      <c r="H44" s="464"/>
      <c r="I44" s="9"/>
    </row>
    <row r="45" spans="1:14" x14ac:dyDescent="0.3">
      <c r="B45" s="9"/>
      <c r="G45" s="465"/>
      <c r="H45" s="464"/>
      <c r="I45" s="464"/>
      <c r="J45" s="464"/>
      <c r="K45" s="132"/>
    </row>
    <row r="46" spans="1:14" ht="17.25" thickBot="1" x14ac:dyDescent="0.35">
      <c r="A46" s="626"/>
      <c r="B46" s="7" t="s">
        <v>1109</v>
      </c>
      <c r="G46" s="456"/>
      <c r="H46" s="457"/>
      <c r="I46" s="457"/>
      <c r="J46" s="457"/>
    </row>
    <row r="47" spans="1:14" ht="17.25" thickBot="1" x14ac:dyDescent="0.35">
      <c r="B47" s="166" t="s">
        <v>36</v>
      </c>
      <c r="C47" s="455" t="s">
        <v>14</v>
      </c>
      <c r="D47" s="455" t="s">
        <v>15</v>
      </c>
      <c r="E47" s="455" t="s">
        <v>16</v>
      </c>
      <c r="G47" s="456"/>
      <c r="H47" s="457"/>
      <c r="I47" s="457"/>
      <c r="J47" s="457"/>
    </row>
    <row r="48" spans="1:14" ht="17.25" thickBot="1" x14ac:dyDescent="0.35">
      <c r="B48" s="170" t="s">
        <v>1108</v>
      </c>
      <c r="C48" s="303">
        <v>69.400000000000006</v>
      </c>
      <c r="D48" s="316">
        <v>73.3</v>
      </c>
      <c r="E48" s="304">
        <v>65.599999999999994</v>
      </c>
      <c r="G48" s="456"/>
      <c r="H48" s="457"/>
      <c r="I48" s="457"/>
      <c r="J48" s="457"/>
    </row>
    <row r="49" spans="1:17" ht="17.25" thickBot="1" x14ac:dyDescent="0.35">
      <c r="B49" s="171" t="s">
        <v>247</v>
      </c>
      <c r="C49" s="304">
        <v>13.4</v>
      </c>
      <c r="D49" s="304">
        <v>14.6</v>
      </c>
      <c r="E49" s="304">
        <v>12.2</v>
      </c>
      <c r="G49" s="456"/>
      <c r="H49" s="457"/>
      <c r="I49" s="457"/>
      <c r="J49" s="457"/>
    </row>
    <row r="50" spans="1:17" ht="17.25" thickBot="1" x14ac:dyDescent="0.35">
      <c r="B50" s="172" t="s">
        <v>248</v>
      </c>
      <c r="C50" s="304">
        <v>71.599999999999994</v>
      </c>
      <c r="D50" s="304">
        <v>75.599999999999994</v>
      </c>
      <c r="E50" s="304">
        <v>65.3</v>
      </c>
      <c r="G50" s="456"/>
      <c r="H50" s="457"/>
      <c r="I50" s="457"/>
      <c r="J50" s="457"/>
    </row>
    <row r="51" spans="1:17" ht="17.25" thickBot="1" x14ac:dyDescent="0.35">
      <c r="B51" s="6" t="s">
        <v>249</v>
      </c>
      <c r="C51" s="304">
        <v>79.900000000000006</v>
      </c>
      <c r="D51" s="304">
        <v>86.3</v>
      </c>
      <c r="E51" s="304">
        <v>71.099999999999994</v>
      </c>
      <c r="G51" s="456"/>
      <c r="H51" s="457"/>
      <c r="I51" s="457"/>
      <c r="J51" s="457"/>
    </row>
    <row r="52" spans="1:17" ht="17.25" thickBot="1" x14ac:dyDescent="0.35">
      <c r="B52" s="172" t="s">
        <v>500</v>
      </c>
      <c r="C52" s="304">
        <v>50.8</v>
      </c>
      <c r="D52" s="304">
        <v>53.8</v>
      </c>
      <c r="E52" s="304">
        <v>48.7</v>
      </c>
      <c r="G52" s="456"/>
      <c r="H52" s="457"/>
      <c r="I52" s="457"/>
      <c r="J52" s="457"/>
    </row>
    <row r="53" spans="1:17" ht="17.25" thickBot="1" x14ac:dyDescent="0.35">
      <c r="B53" s="172" t="s">
        <v>501</v>
      </c>
      <c r="C53" s="304">
        <v>80.8</v>
      </c>
      <c r="D53" s="304">
        <v>86</v>
      </c>
      <c r="E53" s="304">
        <v>74.900000000000006</v>
      </c>
      <c r="G53" s="456"/>
      <c r="H53" s="457"/>
      <c r="I53" s="457"/>
      <c r="J53" s="457"/>
    </row>
    <row r="54" spans="1:17" ht="17.25" thickBot="1" x14ac:dyDescent="0.35">
      <c r="B54" s="172" t="s">
        <v>252</v>
      </c>
      <c r="C54" s="304">
        <v>79.900000000000006</v>
      </c>
      <c r="D54" s="304">
        <v>85.1</v>
      </c>
      <c r="E54" s="304">
        <v>77</v>
      </c>
      <c r="G54" s="456"/>
      <c r="H54" s="457"/>
      <c r="I54" s="457"/>
      <c r="J54" s="457"/>
    </row>
    <row r="55" spans="1:17" ht="17.25" thickBot="1" x14ac:dyDescent="0.35">
      <c r="B55" s="172" t="s">
        <v>502</v>
      </c>
      <c r="C55" s="304">
        <v>63.2</v>
      </c>
      <c r="D55" s="304">
        <v>67.900000000000006</v>
      </c>
      <c r="E55" s="304">
        <v>60.6</v>
      </c>
      <c r="G55" s="456"/>
      <c r="H55" s="457"/>
      <c r="I55" s="457"/>
      <c r="J55" s="457"/>
    </row>
    <row r="56" spans="1:17" ht="17.25" thickBot="1" x14ac:dyDescent="0.35">
      <c r="B56" s="6" t="s">
        <v>503</v>
      </c>
      <c r="C56" s="304">
        <v>89.7</v>
      </c>
      <c r="D56" s="304">
        <v>91.2</v>
      </c>
      <c r="E56" s="304">
        <v>88.6</v>
      </c>
      <c r="G56" s="456"/>
      <c r="H56" s="457"/>
      <c r="I56" s="457"/>
      <c r="J56" s="457"/>
    </row>
    <row r="57" spans="1:17" ht="17.25" thickBot="1" x14ac:dyDescent="0.35">
      <c r="B57" s="6" t="s">
        <v>504</v>
      </c>
      <c r="C57" s="304">
        <v>91.7</v>
      </c>
      <c r="D57" s="304">
        <v>95.3</v>
      </c>
      <c r="E57" s="304">
        <v>88.4</v>
      </c>
      <c r="G57" s="456"/>
      <c r="H57" s="457"/>
      <c r="I57" s="457"/>
      <c r="J57" s="457"/>
    </row>
    <row r="58" spans="1:17" ht="17.25" thickBot="1" x14ac:dyDescent="0.35">
      <c r="B58" s="6" t="s">
        <v>1044</v>
      </c>
      <c r="C58" s="304">
        <v>3.8</v>
      </c>
      <c r="D58" s="304">
        <v>1.5</v>
      </c>
      <c r="E58" s="304">
        <v>8.5</v>
      </c>
      <c r="G58" s="456"/>
      <c r="H58" s="457"/>
      <c r="I58" s="457"/>
      <c r="J58" s="457"/>
    </row>
    <row r="59" spans="1:17" x14ac:dyDescent="0.3">
      <c r="B59" s="9" t="s">
        <v>27</v>
      </c>
      <c r="C59" s="546"/>
      <c r="D59" s="546"/>
      <c r="E59" s="546"/>
      <c r="G59" s="456"/>
      <c r="H59" s="457"/>
      <c r="I59" s="457"/>
      <c r="J59" s="457"/>
    </row>
    <row r="60" spans="1:17" x14ac:dyDescent="0.3">
      <c r="G60" s="456"/>
      <c r="H60" s="457"/>
      <c r="I60" s="457"/>
      <c r="J60" s="457"/>
    </row>
    <row r="61" spans="1:17" x14ac:dyDescent="0.3">
      <c r="B61" s="9"/>
      <c r="G61" s="456"/>
      <c r="H61" s="457"/>
      <c r="I61" s="457"/>
      <c r="J61" s="457"/>
    </row>
    <row r="62" spans="1:17" x14ac:dyDescent="0.3">
      <c r="A62" s="655"/>
      <c r="B62" s="12" t="s">
        <v>505</v>
      </c>
      <c r="G62" s="456"/>
      <c r="H62" s="464"/>
      <c r="I62" s="464"/>
      <c r="J62" s="464"/>
      <c r="K62" s="132"/>
      <c r="L62" s="132"/>
      <c r="M62" s="132"/>
      <c r="N62" s="132"/>
      <c r="O62" s="132"/>
      <c r="P62" s="132"/>
      <c r="Q62" s="132"/>
    </row>
    <row r="63" spans="1:17" ht="25.5" x14ac:dyDescent="0.3">
      <c r="A63" s="626"/>
      <c r="B63" s="474" t="s">
        <v>758</v>
      </c>
      <c r="C63" s="474" t="s">
        <v>1110</v>
      </c>
      <c r="D63" s="474" t="s">
        <v>1111</v>
      </c>
      <c r="E63" s="474" t="s">
        <v>1112</v>
      </c>
      <c r="H63" s="132"/>
      <c r="I63" s="657"/>
      <c r="J63" s="700"/>
      <c r="K63" s="700"/>
      <c r="L63" s="700"/>
      <c r="M63" s="700"/>
      <c r="N63" s="700"/>
      <c r="O63" s="700"/>
      <c r="P63" s="132"/>
      <c r="Q63" s="132"/>
    </row>
    <row r="64" spans="1:17" x14ac:dyDescent="0.3">
      <c r="B64" s="587" t="s">
        <v>855</v>
      </c>
      <c r="C64" s="588">
        <v>2355107</v>
      </c>
      <c r="D64" s="547">
        <v>99.3</v>
      </c>
      <c r="E64" s="589">
        <f>C64/$C$38*100</f>
        <v>2764210.0938967136</v>
      </c>
      <c r="H64" s="132"/>
      <c r="I64" s="658"/>
      <c r="J64" s="616"/>
      <c r="K64" s="616"/>
      <c r="L64" s="616"/>
      <c r="M64" s="616"/>
      <c r="N64" s="616"/>
      <c r="O64" s="616"/>
      <c r="P64" s="132"/>
      <c r="Q64" s="132"/>
    </row>
    <row r="65" spans="2:17" x14ac:dyDescent="0.3">
      <c r="B65" s="590" t="s">
        <v>727</v>
      </c>
      <c r="C65" s="591">
        <v>80460</v>
      </c>
      <c r="D65" s="592">
        <v>95.3</v>
      </c>
      <c r="E65" s="593">
        <f t="shared" ref="E65:E81" si="0">C65/$C$38*100</f>
        <v>94436.619718309856</v>
      </c>
      <c r="H65" s="132"/>
      <c r="I65" s="659"/>
      <c r="J65" s="660"/>
      <c r="K65" s="661"/>
      <c r="L65" s="661"/>
      <c r="M65" s="661"/>
      <c r="N65" s="661"/>
      <c r="O65" s="661"/>
      <c r="P65" s="132"/>
      <c r="Q65" s="132"/>
    </row>
    <row r="66" spans="2:17" x14ac:dyDescent="0.3">
      <c r="B66" s="594" t="s">
        <v>982</v>
      </c>
      <c r="C66" s="591">
        <v>62558</v>
      </c>
      <c r="D66" s="592">
        <v>94.1</v>
      </c>
      <c r="E66" s="593">
        <f t="shared" si="0"/>
        <v>73424.882629107975</v>
      </c>
      <c r="H66" s="132"/>
      <c r="I66" s="662"/>
      <c r="J66" s="663"/>
      <c r="K66" s="664"/>
      <c r="L66" s="664"/>
      <c r="M66" s="664"/>
      <c r="N66" s="664"/>
      <c r="O66" s="664"/>
      <c r="P66" s="132"/>
      <c r="Q66" s="132"/>
    </row>
    <row r="67" spans="2:17" x14ac:dyDescent="0.3">
      <c r="B67" s="590" t="s">
        <v>853</v>
      </c>
      <c r="C67" s="591">
        <v>515398</v>
      </c>
      <c r="D67" s="592">
        <v>98</v>
      </c>
      <c r="E67" s="593">
        <f t="shared" si="0"/>
        <v>604927.2300469483</v>
      </c>
      <c r="H67" s="132"/>
      <c r="I67" s="665"/>
      <c r="J67" s="663"/>
      <c r="K67" s="664"/>
      <c r="L67" s="664"/>
      <c r="M67" s="664"/>
      <c r="N67" s="664"/>
      <c r="O67" s="664"/>
      <c r="P67" s="132"/>
      <c r="Q67" s="132"/>
    </row>
    <row r="68" spans="2:17" x14ac:dyDescent="0.3">
      <c r="B68" s="590" t="s">
        <v>745</v>
      </c>
      <c r="C68" s="591">
        <v>160455</v>
      </c>
      <c r="D68" s="592">
        <v>96.2</v>
      </c>
      <c r="E68" s="593">
        <f t="shared" si="0"/>
        <v>188327.46478873238</v>
      </c>
      <c r="H68" s="132"/>
      <c r="I68" s="662"/>
      <c r="J68" s="663"/>
      <c r="K68" s="664"/>
      <c r="L68" s="664"/>
      <c r="M68" s="664"/>
      <c r="N68" s="664"/>
      <c r="O68" s="664"/>
      <c r="P68" s="132"/>
      <c r="Q68" s="132"/>
    </row>
    <row r="69" spans="2:17" x14ac:dyDescent="0.3">
      <c r="B69" s="590" t="s">
        <v>854</v>
      </c>
      <c r="C69" s="591">
        <v>363299</v>
      </c>
      <c r="D69" s="592">
        <v>99.7</v>
      </c>
      <c r="E69" s="593">
        <f t="shared" si="0"/>
        <v>426407.27699530515</v>
      </c>
      <c r="H69" s="132"/>
      <c r="I69" s="662"/>
      <c r="J69" s="663"/>
      <c r="K69" s="664"/>
      <c r="L69" s="664"/>
      <c r="M69" s="664"/>
      <c r="N69" s="664"/>
      <c r="O69" s="664"/>
      <c r="P69" s="132"/>
      <c r="Q69" s="132"/>
    </row>
    <row r="70" spans="2:17" x14ac:dyDescent="0.3">
      <c r="B70" s="590" t="s">
        <v>748</v>
      </c>
      <c r="C70" s="591">
        <v>155371</v>
      </c>
      <c r="D70" s="592">
        <v>98.5</v>
      </c>
      <c r="E70" s="593">
        <f t="shared" si="0"/>
        <v>182360.32863849765</v>
      </c>
      <c r="H70" s="132"/>
      <c r="I70" s="662"/>
      <c r="J70" s="663"/>
      <c r="K70" s="664"/>
      <c r="L70" s="664"/>
      <c r="M70" s="664"/>
      <c r="N70" s="664"/>
      <c r="O70" s="664"/>
      <c r="P70" s="132"/>
      <c r="Q70" s="132"/>
    </row>
    <row r="71" spans="2:17" x14ac:dyDescent="0.3">
      <c r="B71" s="590" t="s">
        <v>747</v>
      </c>
      <c r="C71" s="591">
        <v>58699</v>
      </c>
      <c r="D71" s="592">
        <v>94.6</v>
      </c>
      <c r="E71" s="593">
        <f t="shared" si="0"/>
        <v>68895.53990610328</v>
      </c>
      <c r="H71" s="132"/>
      <c r="I71" s="662"/>
      <c r="J71" s="663"/>
      <c r="K71" s="664"/>
      <c r="L71" s="664"/>
      <c r="M71" s="664"/>
      <c r="N71" s="664"/>
      <c r="O71" s="664"/>
      <c r="P71" s="132"/>
      <c r="Q71" s="132"/>
    </row>
    <row r="72" spans="2:17" x14ac:dyDescent="0.3">
      <c r="B72" s="590" t="s">
        <v>749</v>
      </c>
      <c r="C72" s="591">
        <v>83121</v>
      </c>
      <c r="D72" s="592">
        <v>107.1</v>
      </c>
      <c r="E72" s="593">
        <f t="shared" si="0"/>
        <v>97559.859154929582</v>
      </c>
      <c r="H72" s="132"/>
      <c r="I72" s="662"/>
      <c r="J72" s="663"/>
      <c r="K72" s="664"/>
      <c r="L72" s="664"/>
      <c r="M72" s="664"/>
      <c r="N72" s="664"/>
      <c r="O72" s="664"/>
      <c r="P72" s="132"/>
      <c r="Q72" s="132"/>
    </row>
    <row r="73" spans="2:17" x14ac:dyDescent="0.3">
      <c r="B73" s="590" t="s">
        <v>750</v>
      </c>
      <c r="C73" s="591">
        <v>40593</v>
      </c>
      <c r="D73" s="592">
        <v>97.9</v>
      </c>
      <c r="E73" s="593">
        <f t="shared" si="0"/>
        <v>47644.366197183095</v>
      </c>
      <c r="H73" s="132"/>
      <c r="I73" s="662"/>
      <c r="J73" s="663"/>
      <c r="K73" s="664"/>
      <c r="L73" s="664"/>
      <c r="M73" s="664"/>
      <c r="N73" s="664"/>
      <c r="O73" s="664"/>
      <c r="P73" s="132"/>
      <c r="Q73" s="132"/>
    </row>
    <row r="74" spans="2:17" x14ac:dyDescent="0.3">
      <c r="B74" s="590" t="s">
        <v>751</v>
      </c>
      <c r="C74" s="591">
        <v>23339</v>
      </c>
      <c r="D74" s="592">
        <v>99</v>
      </c>
      <c r="E74" s="593">
        <f t="shared" si="0"/>
        <v>27393.19248826291</v>
      </c>
      <c r="H74" s="132"/>
      <c r="I74" s="662"/>
      <c r="J74" s="663"/>
      <c r="K74" s="664"/>
      <c r="L74" s="664"/>
      <c r="M74" s="664"/>
      <c r="N74" s="664"/>
      <c r="O74" s="664"/>
      <c r="P74" s="132"/>
      <c r="Q74" s="132"/>
    </row>
    <row r="75" spans="2:17" x14ac:dyDescent="0.3">
      <c r="B75" s="590" t="s">
        <v>752</v>
      </c>
      <c r="C75" s="591">
        <v>117233</v>
      </c>
      <c r="D75" s="592">
        <v>99.5</v>
      </c>
      <c r="E75" s="593">
        <f t="shared" si="0"/>
        <v>137597.41784037556</v>
      </c>
      <c r="H75" s="132"/>
      <c r="I75" s="662"/>
      <c r="J75" s="663"/>
      <c r="K75" s="664"/>
      <c r="L75" s="664"/>
      <c r="M75" s="664"/>
      <c r="N75" s="664"/>
      <c r="O75" s="664"/>
      <c r="P75" s="132"/>
      <c r="Q75" s="132"/>
    </row>
    <row r="76" spans="2:17" x14ac:dyDescent="0.3">
      <c r="B76" s="590" t="s">
        <v>753</v>
      </c>
      <c r="C76" s="591">
        <v>147207</v>
      </c>
      <c r="D76" s="592">
        <v>103.6</v>
      </c>
      <c r="E76" s="593">
        <f t="shared" si="0"/>
        <v>172778.1690140845</v>
      </c>
      <c r="H76" s="132"/>
      <c r="I76" s="662"/>
      <c r="J76" s="663"/>
      <c r="K76" s="664"/>
      <c r="L76" s="664"/>
      <c r="M76" s="664"/>
      <c r="N76" s="664"/>
      <c r="O76" s="664"/>
      <c r="P76" s="132"/>
      <c r="Q76" s="132"/>
    </row>
    <row r="77" spans="2:17" x14ac:dyDescent="0.3">
      <c r="B77" s="590" t="s">
        <v>754</v>
      </c>
      <c r="C77" s="591">
        <v>151833</v>
      </c>
      <c r="D77" s="592">
        <v>99.4</v>
      </c>
      <c r="E77" s="593">
        <f t="shared" si="0"/>
        <v>178207.74647887325</v>
      </c>
      <c r="H77" s="132"/>
      <c r="I77" s="662"/>
      <c r="J77" s="663"/>
      <c r="K77" s="664"/>
      <c r="L77" s="664"/>
      <c r="M77" s="664"/>
      <c r="N77" s="664"/>
      <c r="O77" s="664"/>
      <c r="P77" s="132"/>
      <c r="Q77" s="132"/>
    </row>
    <row r="78" spans="2:17" x14ac:dyDescent="0.3">
      <c r="B78" s="590" t="s">
        <v>695</v>
      </c>
      <c r="C78" s="591">
        <v>177027</v>
      </c>
      <c r="D78" s="592">
        <v>101.3</v>
      </c>
      <c r="E78" s="593">
        <f t="shared" si="0"/>
        <v>207778.1690140845</v>
      </c>
      <c r="H78" s="132"/>
      <c r="I78" s="662"/>
      <c r="J78" s="663"/>
      <c r="K78" s="664"/>
      <c r="L78" s="664"/>
      <c r="M78" s="664"/>
      <c r="N78" s="664"/>
      <c r="O78" s="664"/>
      <c r="P78" s="132"/>
      <c r="Q78" s="132"/>
    </row>
    <row r="79" spans="2:17" x14ac:dyDescent="0.3">
      <c r="B79" s="590" t="s">
        <v>755</v>
      </c>
      <c r="C79" s="591">
        <v>169848</v>
      </c>
      <c r="D79" s="592">
        <v>101.2</v>
      </c>
      <c r="E79" s="593">
        <f t="shared" si="0"/>
        <v>199352.11267605633</v>
      </c>
      <c r="H79" s="132"/>
      <c r="I79" s="662"/>
      <c r="J79" s="663"/>
      <c r="K79" s="664"/>
      <c r="L79" s="664"/>
      <c r="M79" s="664"/>
      <c r="N79" s="664"/>
      <c r="O79" s="664"/>
      <c r="P79" s="132"/>
      <c r="Q79" s="132"/>
    </row>
    <row r="80" spans="2:17" x14ac:dyDescent="0.3">
      <c r="B80" s="590" t="s">
        <v>756</v>
      </c>
      <c r="C80" s="591">
        <v>48227</v>
      </c>
      <c r="D80" s="592">
        <v>94.9</v>
      </c>
      <c r="E80" s="593">
        <f t="shared" si="0"/>
        <v>56604.46009389672</v>
      </c>
      <c r="H80" s="132"/>
      <c r="I80" s="662"/>
      <c r="J80" s="663"/>
      <c r="K80" s="664"/>
      <c r="L80" s="664"/>
      <c r="M80" s="664"/>
      <c r="N80" s="664"/>
      <c r="O80" s="664"/>
      <c r="P80" s="132"/>
      <c r="Q80" s="132"/>
    </row>
    <row r="81" spans="1:17" x14ac:dyDescent="0.3">
      <c r="B81" s="590" t="s">
        <v>757</v>
      </c>
      <c r="C81" s="591">
        <v>62998</v>
      </c>
      <c r="D81" s="592">
        <v>102.5</v>
      </c>
      <c r="E81" s="593">
        <f t="shared" si="0"/>
        <v>73941.314553990611</v>
      </c>
      <c r="H81" s="132"/>
      <c r="I81" s="662"/>
      <c r="J81" s="663"/>
      <c r="K81" s="664"/>
      <c r="L81" s="664"/>
      <c r="M81" s="664"/>
      <c r="N81" s="664"/>
      <c r="O81" s="664"/>
      <c r="P81" s="132"/>
      <c r="Q81" s="132"/>
    </row>
    <row r="82" spans="1:17" x14ac:dyDescent="0.3">
      <c r="B82" s="319" t="s">
        <v>1113</v>
      </c>
      <c r="H82" s="132"/>
      <c r="I82" s="662"/>
      <c r="J82" s="663"/>
      <c r="K82" s="664"/>
      <c r="L82" s="664"/>
      <c r="M82" s="664"/>
      <c r="N82" s="664"/>
      <c r="O82" s="664"/>
      <c r="P82" s="132"/>
      <c r="Q82" s="132"/>
    </row>
    <row r="83" spans="1:17" x14ac:dyDescent="0.3">
      <c r="B83" s="319"/>
      <c r="G83" s="456"/>
      <c r="H83" s="464"/>
      <c r="I83" s="464"/>
      <c r="J83" s="464"/>
      <c r="K83" s="132"/>
      <c r="L83" s="132"/>
      <c r="M83" s="132"/>
      <c r="N83" s="132"/>
      <c r="O83" s="132"/>
      <c r="P83" s="132"/>
      <c r="Q83" s="132"/>
    </row>
    <row r="84" spans="1:17" x14ac:dyDescent="0.3">
      <c r="B84" s="9"/>
      <c r="G84" s="456"/>
      <c r="H84" s="464"/>
      <c r="I84" s="464"/>
      <c r="J84" s="464"/>
      <c r="K84" s="132"/>
      <c r="L84" s="132"/>
      <c r="M84" s="132"/>
      <c r="N84" s="132"/>
      <c r="O84" s="132"/>
      <c r="P84" s="132"/>
      <c r="Q84" s="132"/>
    </row>
    <row r="85" spans="1:17" x14ac:dyDescent="0.3">
      <c r="B85" s="9"/>
      <c r="G85" s="456"/>
      <c r="H85" s="464"/>
      <c r="I85" s="464"/>
      <c r="J85" s="464"/>
      <c r="K85" s="132"/>
      <c r="L85" s="132"/>
      <c r="M85" s="132"/>
      <c r="N85" s="132"/>
      <c r="O85" s="132"/>
      <c r="P85" s="132"/>
      <c r="Q85" s="132"/>
    </row>
    <row r="86" spans="1:17" x14ac:dyDescent="0.3">
      <c r="B86" s="9"/>
      <c r="H86" s="132"/>
      <c r="I86" s="132"/>
      <c r="J86" s="467"/>
      <c r="K86" s="468"/>
      <c r="L86" s="469"/>
      <c r="M86" s="471"/>
      <c r="N86" s="468"/>
      <c r="O86" s="470"/>
      <c r="P86" s="471"/>
      <c r="Q86" s="466"/>
    </row>
    <row r="87" spans="1:17" x14ac:dyDescent="0.3">
      <c r="A87" s="626"/>
      <c r="B87" s="7" t="s">
        <v>1114</v>
      </c>
      <c r="H87" s="132"/>
      <c r="I87" s="132"/>
      <c r="J87" s="467"/>
      <c r="K87" s="468"/>
      <c r="L87" s="469"/>
      <c r="M87" s="471"/>
      <c r="N87" s="468"/>
      <c r="O87" s="470"/>
      <c r="P87" s="471"/>
      <c r="Q87" s="466"/>
    </row>
    <row r="88" spans="1:17" ht="66.75" thickBot="1" x14ac:dyDescent="0.35">
      <c r="B88" s="320" t="s">
        <v>758</v>
      </c>
      <c r="C88" s="365" t="s">
        <v>864</v>
      </c>
      <c r="D88" s="476" t="s">
        <v>1115</v>
      </c>
      <c r="E88" s="366" t="s">
        <v>863</v>
      </c>
      <c r="H88" s="132"/>
      <c r="I88" s="132"/>
      <c r="J88" s="467"/>
      <c r="K88" s="468"/>
      <c r="L88" s="469"/>
      <c r="M88" s="471"/>
      <c r="N88" s="468"/>
      <c r="O88" s="470"/>
      <c r="P88" s="471"/>
      <c r="Q88" s="466"/>
    </row>
    <row r="89" spans="1:17" ht="17.25" thickBot="1" x14ac:dyDescent="0.35">
      <c r="B89" s="101" t="s">
        <v>855</v>
      </c>
      <c r="C89" s="165">
        <v>17426.75</v>
      </c>
      <c r="D89" s="317">
        <v>108.4900080931333</v>
      </c>
      <c r="E89" s="379">
        <v>0.893777229740637</v>
      </c>
      <c r="J89" s="467"/>
      <c r="K89" s="468"/>
      <c r="L89" s="469"/>
      <c r="M89" s="471"/>
      <c r="N89" s="468"/>
      <c r="O89" s="470"/>
      <c r="P89" s="471"/>
      <c r="Q89" s="466"/>
    </row>
    <row r="90" spans="1:17" ht="17.25" thickBot="1" x14ac:dyDescent="0.35">
      <c r="B90" s="35" t="s">
        <v>856</v>
      </c>
      <c r="C90" s="164">
        <v>110.25</v>
      </c>
      <c r="D90" s="318">
        <v>78.191489361702125</v>
      </c>
      <c r="E90" s="380">
        <v>0.28807901595866292</v>
      </c>
      <c r="J90" s="467"/>
      <c r="K90" s="468"/>
      <c r="L90" s="469"/>
      <c r="M90" s="471"/>
      <c r="N90" s="468"/>
      <c r="O90" s="470"/>
      <c r="P90" s="471"/>
      <c r="Q90" s="132"/>
    </row>
    <row r="91" spans="1:17" ht="17.25" thickBot="1" x14ac:dyDescent="0.35">
      <c r="B91" s="35" t="s">
        <v>857</v>
      </c>
      <c r="C91" s="164">
        <v>3295.25</v>
      </c>
      <c r="D91" s="318">
        <v>106.16140463917525</v>
      </c>
      <c r="E91" s="380">
        <v>0.81013688307808995</v>
      </c>
      <c r="J91" s="467"/>
      <c r="K91" s="468"/>
      <c r="L91" s="469"/>
      <c r="M91" s="471"/>
      <c r="N91" s="468"/>
      <c r="O91" s="470"/>
      <c r="P91" s="471"/>
      <c r="Q91" s="132"/>
    </row>
    <row r="92" spans="1:17" ht="17.25" thickBot="1" x14ac:dyDescent="0.35">
      <c r="B92" s="35" t="s">
        <v>745</v>
      </c>
      <c r="C92" s="164">
        <v>667</v>
      </c>
      <c r="D92" s="318">
        <v>249.81273408239701</v>
      </c>
      <c r="E92" s="380">
        <v>0.52202973299783595</v>
      </c>
      <c r="J92" s="467"/>
      <c r="K92" s="468"/>
      <c r="L92" s="469"/>
      <c r="M92" s="471"/>
      <c r="N92" s="468"/>
      <c r="O92" s="470"/>
      <c r="P92" s="471"/>
      <c r="Q92" s="132"/>
    </row>
    <row r="93" spans="1:17" ht="33.75" thickBot="1" x14ac:dyDescent="0.35">
      <c r="B93" s="35" t="s">
        <v>854</v>
      </c>
      <c r="C93" s="164">
        <v>1715</v>
      </c>
      <c r="D93" s="318">
        <v>99.420289855072468</v>
      </c>
      <c r="E93" s="380">
        <v>0.59517560717021767</v>
      </c>
      <c r="J93" s="467"/>
      <c r="K93" s="468"/>
      <c r="L93" s="469"/>
      <c r="M93" s="471"/>
      <c r="N93" s="468"/>
      <c r="O93" s="470"/>
      <c r="P93" s="471"/>
      <c r="Q93" s="132"/>
    </row>
    <row r="94" spans="1:17" ht="17.25" thickBot="1" x14ac:dyDescent="0.35">
      <c r="B94" s="35" t="s">
        <v>858</v>
      </c>
      <c r="C94" s="164">
        <v>1706</v>
      </c>
      <c r="D94" s="318">
        <v>91.769768692845616</v>
      </c>
      <c r="E94" s="380">
        <v>1.2855945215286215</v>
      </c>
      <c r="J94" s="467"/>
      <c r="K94" s="468"/>
      <c r="L94" s="469"/>
      <c r="M94" s="471"/>
      <c r="N94" s="468"/>
      <c r="O94" s="470"/>
      <c r="P94" s="471"/>
      <c r="Q94" s="132"/>
    </row>
    <row r="95" spans="1:17" ht="17.25" thickBot="1" x14ac:dyDescent="0.35">
      <c r="B95" s="35" t="s">
        <v>747</v>
      </c>
      <c r="C95" s="164">
        <v>472.75</v>
      </c>
      <c r="D95" s="318">
        <v>76.745129870129873</v>
      </c>
      <c r="E95" s="380">
        <v>0.68030147680463371</v>
      </c>
      <c r="J95" s="467"/>
      <c r="K95" s="468"/>
      <c r="L95" s="469"/>
      <c r="M95" s="471"/>
      <c r="N95" s="468"/>
      <c r="O95" s="470"/>
      <c r="P95" s="471"/>
      <c r="Q95" s="132"/>
    </row>
    <row r="96" spans="1:17" ht="17.25" thickBot="1" x14ac:dyDescent="0.35">
      <c r="B96" s="35" t="s">
        <v>859</v>
      </c>
      <c r="C96" s="164">
        <v>365</v>
      </c>
      <c r="D96" s="318">
        <v>120.46204620462046</v>
      </c>
      <c r="E96" s="380">
        <v>0.51006326880683628</v>
      </c>
      <c r="J96" s="467"/>
      <c r="K96" s="468"/>
      <c r="L96" s="469"/>
      <c r="M96" s="471"/>
      <c r="N96" s="468"/>
      <c r="O96" s="470"/>
      <c r="P96" s="471"/>
      <c r="Q96" s="132"/>
    </row>
    <row r="97" spans="1:17" ht="17.25" thickBot="1" x14ac:dyDescent="0.35">
      <c r="B97" s="35" t="s">
        <v>750</v>
      </c>
      <c r="C97" s="164">
        <v>722</v>
      </c>
      <c r="D97" s="318">
        <v>100</v>
      </c>
      <c r="E97" s="380">
        <v>2.1028258542730032</v>
      </c>
      <c r="J97" s="467"/>
      <c r="K97" s="468"/>
      <c r="L97" s="469"/>
      <c r="M97" s="471"/>
      <c r="N97" s="468"/>
      <c r="O97" s="470"/>
      <c r="P97" s="471"/>
      <c r="Q97" s="132"/>
    </row>
    <row r="98" spans="1:17" ht="17.25" thickBot="1" x14ac:dyDescent="0.35">
      <c r="B98" s="35" t="s">
        <v>751</v>
      </c>
      <c r="C98" s="164">
        <v>7.75</v>
      </c>
      <c r="D98" s="318">
        <v>43.055555555555557</v>
      </c>
      <c r="E98" s="380">
        <v>3.0992251937015745E-2</v>
      </c>
      <c r="J98" s="467"/>
      <c r="K98" s="468"/>
      <c r="L98" s="469"/>
      <c r="M98" s="471"/>
      <c r="N98" s="468"/>
      <c r="O98" s="470"/>
      <c r="P98" s="471"/>
      <c r="Q98" s="132"/>
    </row>
    <row r="99" spans="1:17" ht="17.25" thickBot="1" x14ac:dyDescent="0.35">
      <c r="B99" s="35" t="s">
        <v>752</v>
      </c>
      <c r="C99" s="164">
        <v>213.75</v>
      </c>
      <c r="D99" s="318">
        <v>126.47928994082839</v>
      </c>
      <c r="E99" s="380">
        <v>0.1904880727731276</v>
      </c>
      <c r="J99" s="467"/>
      <c r="K99" s="468"/>
      <c r="L99" s="469"/>
      <c r="M99" s="471"/>
      <c r="N99" s="468"/>
      <c r="O99" s="470"/>
      <c r="P99" s="471"/>
      <c r="Q99" s="132"/>
    </row>
    <row r="100" spans="1:17" ht="17.25" thickBot="1" x14ac:dyDescent="0.35">
      <c r="B100" s="35" t="s">
        <v>860</v>
      </c>
      <c r="C100" s="164">
        <v>179.25</v>
      </c>
      <c r="D100" s="318">
        <v>73.163265306122454</v>
      </c>
      <c r="E100" s="380">
        <v>0.17642673123343691</v>
      </c>
      <c r="J100" s="472"/>
      <c r="K100" s="132"/>
      <c r="L100" s="132"/>
      <c r="M100" s="132"/>
      <c r="N100" s="132"/>
      <c r="O100" s="132"/>
      <c r="P100" s="132"/>
      <c r="Q100" s="132"/>
    </row>
    <row r="101" spans="1:17" ht="17.25" thickBot="1" x14ac:dyDescent="0.35">
      <c r="B101" s="356" t="s">
        <v>754</v>
      </c>
      <c r="C101" s="164">
        <v>6245.25</v>
      </c>
      <c r="D101" s="318">
        <v>114.59174311926606</v>
      </c>
      <c r="E101" s="380">
        <v>3.9493092147386495</v>
      </c>
      <c r="J101" s="132"/>
      <c r="K101" s="132"/>
      <c r="L101" s="132"/>
      <c r="M101" s="132"/>
      <c r="N101" s="132"/>
      <c r="O101" s="132"/>
      <c r="P101" s="132"/>
      <c r="Q101" s="132"/>
    </row>
    <row r="102" spans="1:17" ht="17.25" thickBot="1" x14ac:dyDescent="0.35">
      <c r="B102" s="35" t="s">
        <v>695</v>
      </c>
      <c r="C102" s="164">
        <v>251.5</v>
      </c>
      <c r="D102" s="318">
        <v>115.36697247706422</v>
      </c>
      <c r="E102" s="380">
        <v>0.14105677605343891</v>
      </c>
      <c r="J102" s="132"/>
      <c r="K102" s="132"/>
      <c r="L102" s="132"/>
      <c r="M102" s="132"/>
      <c r="N102" s="132"/>
      <c r="O102" s="132"/>
      <c r="P102" s="132"/>
      <c r="Q102" s="132"/>
    </row>
    <row r="103" spans="1:17" ht="17.25" thickBot="1" x14ac:dyDescent="0.35">
      <c r="B103" s="35" t="s">
        <v>755</v>
      </c>
      <c r="C103" s="164">
        <v>1100.25</v>
      </c>
      <c r="D103" s="318">
        <v>120.24590163934425</v>
      </c>
      <c r="E103" s="380">
        <v>0.72854950610600966</v>
      </c>
    </row>
    <row r="104" spans="1:17" ht="17.25" thickBot="1" x14ac:dyDescent="0.35">
      <c r="B104" s="35" t="s">
        <v>861</v>
      </c>
      <c r="C104" s="164">
        <v>251</v>
      </c>
      <c r="D104" s="318">
        <v>157.86163522012581</v>
      </c>
      <c r="E104" s="380">
        <v>1.0661795939172543</v>
      </c>
    </row>
    <row r="105" spans="1:17" ht="17.25" thickBot="1" x14ac:dyDescent="0.35">
      <c r="B105" s="35" t="s">
        <v>862</v>
      </c>
      <c r="C105" s="164">
        <v>124.75</v>
      </c>
      <c r="D105" s="318">
        <v>82.07236842105263</v>
      </c>
      <c r="E105" s="380">
        <v>0.40314436446189517</v>
      </c>
    </row>
    <row r="106" spans="1:17" x14ac:dyDescent="0.3">
      <c r="B106" s="319" t="s">
        <v>1116</v>
      </c>
      <c r="C106" s="381"/>
      <c r="D106" s="382"/>
    </row>
    <row r="107" spans="1:17" x14ac:dyDescent="0.3">
      <c r="B107" s="7"/>
    </row>
    <row r="108" spans="1:17" ht="17.25" thickBot="1" x14ac:dyDescent="0.35">
      <c r="A108" s="626"/>
      <c r="B108" s="7" t="s">
        <v>1117</v>
      </c>
    </row>
    <row r="109" spans="1:17" ht="17.25" thickBot="1" x14ac:dyDescent="0.35">
      <c r="B109" s="166" t="s">
        <v>36</v>
      </c>
      <c r="C109" s="169" t="s">
        <v>14</v>
      </c>
      <c r="D109" s="169" t="s">
        <v>15</v>
      </c>
      <c r="E109" s="169" t="s">
        <v>16</v>
      </c>
    </row>
    <row r="110" spans="1:17" ht="17.25" thickBot="1" x14ac:dyDescent="0.35">
      <c r="A110" s="179"/>
      <c r="B110" s="170" t="s">
        <v>14</v>
      </c>
      <c r="C110" s="303">
        <v>6.8</v>
      </c>
      <c r="D110" s="303">
        <v>6.7</v>
      </c>
      <c r="E110" s="303">
        <v>7</v>
      </c>
    </row>
    <row r="111" spans="1:17" ht="17.25" thickBot="1" x14ac:dyDescent="0.35">
      <c r="B111" s="170" t="s">
        <v>497</v>
      </c>
      <c r="C111" s="304"/>
      <c r="D111" s="304"/>
      <c r="E111" s="304"/>
    </row>
    <row r="112" spans="1:17" ht="17.25" thickBot="1" x14ac:dyDescent="0.35">
      <c r="B112" s="174" t="s">
        <v>760</v>
      </c>
      <c r="C112" s="304">
        <v>51.4</v>
      </c>
      <c r="D112" s="304">
        <v>46.5</v>
      </c>
      <c r="E112" s="304">
        <v>58.1</v>
      </c>
    </row>
    <row r="113" spans="2:5" ht="17.25" thickBot="1" x14ac:dyDescent="0.35">
      <c r="B113" s="174" t="s">
        <v>761</v>
      </c>
      <c r="C113" s="304">
        <v>18.100000000000001</v>
      </c>
      <c r="D113" s="304">
        <v>18</v>
      </c>
      <c r="E113" s="304">
        <v>18.5</v>
      </c>
    </row>
    <row r="114" spans="2:5" ht="17.25" thickBot="1" x14ac:dyDescent="0.35">
      <c r="B114" s="174" t="s">
        <v>762</v>
      </c>
      <c r="C114" s="304">
        <v>9.1</v>
      </c>
      <c r="D114" s="304">
        <v>7.6</v>
      </c>
      <c r="E114" s="304">
        <v>11</v>
      </c>
    </row>
    <row r="115" spans="2:5" ht="17.25" thickBot="1" x14ac:dyDescent="0.35">
      <c r="B115" s="174" t="s">
        <v>506</v>
      </c>
      <c r="C115" s="304">
        <v>6.1</v>
      </c>
      <c r="D115" s="304">
        <v>7.9</v>
      </c>
      <c r="E115" s="304">
        <v>3.9</v>
      </c>
    </row>
    <row r="116" spans="2:5" ht="17.25" thickBot="1" x14ac:dyDescent="0.35">
      <c r="B116" s="174" t="s">
        <v>763</v>
      </c>
      <c r="C116" s="304">
        <v>6.3</v>
      </c>
      <c r="D116" s="304">
        <v>5.8</v>
      </c>
      <c r="E116" s="304">
        <v>6.9</v>
      </c>
    </row>
    <row r="117" spans="2:5" ht="17.25" thickBot="1" x14ac:dyDescent="0.35">
      <c r="B117" s="174" t="s">
        <v>764</v>
      </c>
      <c r="C117" s="304">
        <v>6.5</v>
      </c>
      <c r="D117" s="304">
        <v>6.7</v>
      </c>
      <c r="E117" s="304">
        <v>6.2</v>
      </c>
    </row>
    <row r="118" spans="2:5" ht="17.25" thickBot="1" x14ac:dyDescent="0.35">
      <c r="B118" s="174" t="s">
        <v>765</v>
      </c>
      <c r="C118" s="304">
        <v>5.4</v>
      </c>
      <c r="D118" s="304">
        <v>3.9</v>
      </c>
      <c r="E118" s="304">
        <v>6.9</v>
      </c>
    </row>
    <row r="119" spans="2:5" ht="17.25" thickBot="1" x14ac:dyDescent="0.35">
      <c r="B119" s="174" t="s">
        <v>766</v>
      </c>
      <c r="C119" s="304">
        <v>4.9000000000000004</v>
      </c>
      <c r="D119" s="304">
        <v>4.4000000000000004</v>
      </c>
      <c r="E119" s="304">
        <v>5.4</v>
      </c>
    </row>
    <row r="120" spans="2:5" ht="17.25" thickBot="1" x14ac:dyDescent="0.35">
      <c r="B120" s="174" t="s">
        <v>767</v>
      </c>
      <c r="C120" s="304">
        <v>5.9</v>
      </c>
      <c r="D120" s="304">
        <v>5.8</v>
      </c>
      <c r="E120" s="304">
        <v>6</v>
      </c>
    </row>
    <row r="121" spans="2:5" ht="17.25" thickBot="1" x14ac:dyDescent="0.35">
      <c r="B121" s="174" t="s">
        <v>768</v>
      </c>
      <c r="C121" s="304">
        <v>4.4000000000000004</v>
      </c>
      <c r="D121" s="304">
        <v>3.8</v>
      </c>
      <c r="E121" s="304">
        <v>5</v>
      </c>
    </row>
    <row r="122" spans="2:5" ht="17.25" thickBot="1" x14ac:dyDescent="0.35">
      <c r="B122" s="174" t="s">
        <v>1118</v>
      </c>
      <c r="C122" s="304">
        <v>1</v>
      </c>
      <c r="D122" s="304">
        <v>1</v>
      </c>
      <c r="E122" s="304">
        <v>0.9</v>
      </c>
    </row>
    <row r="123" spans="2:5" ht="17.25" thickBot="1" x14ac:dyDescent="0.35">
      <c r="B123" s="170" t="s">
        <v>507</v>
      </c>
      <c r="C123" s="304"/>
      <c r="D123" s="304"/>
      <c r="E123" s="304"/>
    </row>
    <row r="124" spans="2:5" ht="17.25" thickBot="1" x14ac:dyDescent="0.35">
      <c r="B124" s="174" t="s">
        <v>247</v>
      </c>
      <c r="C124" s="304">
        <v>42.6</v>
      </c>
      <c r="D124" s="304">
        <v>41.8</v>
      </c>
      <c r="E124" s="304">
        <v>43.5</v>
      </c>
    </row>
    <row r="125" spans="2:5" ht="17.25" thickBot="1" x14ac:dyDescent="0.35">
      <c r="B125" s="6" t="s">
        <v>248</v>
      </c>
      <c r="C125" s="304">
        <v>8.5</v>
      </c>
      <c r="D125" s="304">
        <v>8.6</v>
      </c>
      <c r="E125" s="304">
        <v>8.3000000000000007</v>
      </c>
    </row>
    <row r="126" spans="2:5" ht="17.25" thickBot="1" x14ac:dyDescent="0.35">
      <c r="B126" s="6" t="s">
        <v>508</v>
      </c>
      <c r="C126" s="304">
        <v>6.3</v>
      </c>
      <c r="D126" s="304">
        <v>5.4</v>
      </c>
      <c r="E126" s="304">
        <v>7.8</v>
      </c>
    </row>
    <row r="127" spans="2:5" ht="17.25" thickBot="1" x14ac:dyDescent="0.35">
      <c r="B127" s="6" t="s">
        <v>500</v>
      </c>
      <c r="C127" s="304">
        <v>4.8</v>
      </c>
      <c r="D127" s="304">
        <v>4.2</v>
      </c>
      <c r="E127" s="304">
        <v>5.4</v>
      </c>
    </row>
    <row r="128" spans="2:5" ht="17.25" thickBot="1" x14ac:dyDescent="0.35">
      <c r="B128" s="6" t="s">
        <v>501</v>
      </c>
      <c r="C128" s="304">
        <v>5.2</v>
      </c>
      <c r="D128" s="304">
        <v>4.4000000000000004</v>
      </c>
      <c r="E128" s="304">
        <v>6.2</v>
      </c>
    </row>
    <row r="129" spans="1:5" ht="17.25" thickBot="1" x14ac:dyDescent="0.35">
      <c r="B129" s="6" t="s">
        <v>252</v>
      </c>
      <c r="C129" s="304">
        <v>4.9000000000000004</v>
      </c>
      <c r="D129" s="304">
        <v>8.4</v>
      </c>
      <c r="E129" s="304">
        <v>2.9</v>
      </c>
    </row>
    <row r="130" spans="1:5" ht="17.25" thickBot="1" x14ac:dyDescent="0.35">
      <c r="B130" s="6" t="s">
        <v>502</v>
      </c>
      <c r="C130" s="304">
        <v>4.9000000000000004</v>
      </c>
      <c r="D130" s="304">
        <v>3.9</v>
      </c>
      <c r="E130" s="304">
        <v>5.5</v>
      </c>
    </row>
    <row r="131" spans="1:5" ht="17.25" thickBot="1" x14ac:dyDescent="0.35">
      <c r="B131" s="6" t="s">
        <v>503</v>
      </c>
      <c r="C131" s="304">
        <v>2.7</v>
      </c>
      <c r="D131" s="304">
        <v>2.6</v>
      </c>
      <c r="E131" s="304">
        <v>2.7</v>
      </c>
    </row>
    <row r="132" spans="1:5" ht="17.25" thickBot="1" x14ac:dyDescent="0.35">
      <c r="B132" s="6" t="s">
        <v>504</v>
      </c>
      <c r="C132" s="304">
        <v>2.2999999999999998</v>
      </c>
      <c r="D132" s="304">
        <v>0.8</v>
      </c>
      <c r="E132" s="304">
        <v>4</v>
      </c>
    </row>
    <row r="133" spans="1:5" ht="17.25" thickBot="1" x14ac:dyDescent="0.35">
      <c r="B133" s="6" t="s">
        <v>1044</v>
      </c>
      <c r="C133" s="304">
        <v>13.1</v>
      </c>
      <c r="D133" s="304">
        <v>20.100000000000001</v>
      </c>
      <c r="E133" s="304" t="s">
        <v>77</v>
      </c>
    </row>
    <row r="134" spans="1:5" x14ac:dyDescent="0.3">
      <c r="B134" s="595" t="s">
        <v>27</v>
      </c>
    </row>
    <row r="135" spans="1:5" x14ac:dyDescent="0.3">
      <c r="B135" s="7"/>
    </row>
    <row r="136" spans="1:5" x14ac:dyDescent="0.3">
      <c r="A136" s="448"/>
      <c r="B136" s="7" t="s">
        <v>1272</v>
      </c>
    </row>
    <row r="137" spans="1:5" x14ac:dyDescent="0.3">
      <c r="B137" s="7"/>
    </row>
    <row r="138" spans="1:5" x14ac:dyDescent="0.3">
      <c r="B138" s="7"/>
    </row>
    <row r="139" spans="1:5" x14ac:dyDescent="0.3">
      <c r="B139" s="7"/>
    </row>
    <row r="140" spans="1:5" x14ac:dyDescent="0.3">
      <c r="B140" s="7"/>
    </row>
    <row r="141" spans="1:5" x14ac:dyDescent="0.3">
      <c r="B141" s="7"/>
    </row>
    <row r="142" spans="1:5" x14ac:dyDescent="0.3">
      <c r="B142" s="7"/>
    </row>
    <row r="143" spans="1:5" x14ac:dyDescent="0.3">
      <c r="B143" s="7"/>
    </row>
    <row r="144" spans="1:5" x14ac:dyDescent="0.3">
      <c r="B144" s="7"/>
    </row>
    <row r="145" spans="1:7" x14ac:dyDescent="0.3">
      <c r="B145" s="7"/>
    </row>
    <row r="146" spans="1:7" x14ac:dyDescent="0.3">
      <c r="B146" s="7"/>
    </row>
    <row r="147" spans="1:7" x14ac:dyDescent="0.3">
      <c r="B147" s="7"/>
    </row>
    <row r="148" spans="1:7" x14ac:dyDescent="0.3">
      <c r="B148" s="7"/>
    </row>
    <row r="149" spans="1:7" x14ac:dyDescent="0.3">
      <c r="B149" s="7"/>
    </row>
    <row r="150" spans="1:7" x14ac:dyDescent="0.3">
      <c r="B150" s="7"/>
    </row>
    <row r="151" spans="1:7" x14ac:dyDescent="0.3">
      <c r="B151" s="7"/>
    </row>
    <row r="152" spans="1:7" x14ac:dyDescent="0.3">
      <c r="B152" s="7"/>
    </row>
    <row r="153" spans="1:7" x14ac:dyDescent="0.3">
      <c r="B153" s="7"/>
    </row>
    <row r="154" spans="1:7" x14ac:dyDescent="0.3">
      <c r="B154" s="83" t="s">
        <v>789</v>
      </c>
    </row>
    <row r="155" spans="1:7" x14ac:dyDescent="0.3">
      <c r="B155" s="100" t="s">
        <v>295</v>
      </c>
    </row>
    <row r="157" spans="1:7" ht="17.25" thickBot="1" x14ac:dyDescent="0.35">
      <c r="A157" s="633"/>
      <c r="B157" s="7" t="s">
        <v>1025</v>
      </c>
    </row>
    <row r="158" spans="1:7" ht="33.75" thickBot="1" x14ac:dyDescent="0.35">
      <c r="A158" s="634"/>
      <c r="B158" s="17" t="s">
        <v>36</v>
      </c>
      <c r="C158" s="18" t="s">
        <v>509</v>
      </c>
      <c r="G158" s="8"/>
    </row>
    <row r="159" spans="1:7" ht="17.25" thickBot="1" x14ac:dyDescent="0.35">
      <c r="A159" s="179"/>
      <c r="B159" s="176" t="s">
        <v>1026</v>
      </c>
      <c r="C159" s="352">
        <v>9184</v>
      </c>
      <c r="G159" s="8"/>
    </row>
    <row r="160" spans="1:7" ht="17.25" thickBot="1" x14ac:dyDescent="0.35">
      <c r="B160" s="177" t="s">
        <v>510</v>
      </c>
      <c r="C160" s="178"/>
    </row>
    <row r="161" spans="1:7" ht="50.25" thickBot="1" x14ac:dyDescent="0.35">
      <c r="B161" s="177" t="s">
        <v>511</v>
      </c>
      <c r="C161" s="178">
        <v>1827</v>
      </c>
    </row>
    <row r="162" spans="1:7" ht="33.75" thickBot="1" x14ac:dyDescent="0.35">
      <c r="B162" s="177" t="s">
        <v>512</v>
      </c>
      <c r="C162" s="178">
        <v>4644</v>
      </c>
    </row>
    <row r="163" spans="1:7" ht="50.25" thickBot="1" x14ac:dyDescent="0.35">
      <c r="B163" s="177" t="s">
        <v>513</v>
      </c>
      <c r="C163" s="178">
        <v>847</v>
      </c>
      <c r="G163" s="8"/>
    </row>
    <row r="164" spans="1:7" ht="33.75" thickBot="1" x14ac:dyDescent="0.35">
      <c r="B164" s="177" t="s">
        <v>900</v>
      </c>
      <c r="C164" s="178">
        <v>59</v>
      </c>
      <c r="G164" s="8"/>
    </row>
    <row r="165" spans="1:7" ht="33.75" thickBot="1" x14ac:dyDescent="0.35">
      <c r="B165" s="177" t="s">
        <v>514</v>
      </c>
      <c r="C165" s="178">
        <v>457</v>
      </c>
    </row>
    <row r="166" spans="1:7" ht="50.25" thickBot="1" x14ac:dyDescent="0.35">
      <c r="B166" s="177" t="s">
        <v>515</v>
      </c>
      <c r="C166" s="178">
        <v>1350</v>
      </c>
    </row>
    <row r="167" spans="1:7" x14ac:dyDescent="0.3">
      <c r="B167" s="9" t="s">
        <v>295</v>
      </c>
    </row>
    <row r="169" spans="1:7" ht="17.25" thickBot="1" x14ac:dyDescent="0.35">
      <c r="A169" s="633"/>
      <c r="B169" s="7" t="s">
        <v>986</v>
      </c>
      <c r="C169" s="151"/>
    </row>
    <row r="170" spans="1:7" ht="17.25" thickBot="1" x14ac:dyDescent="0.35">
      <c r="A170" s="634"/>
      <c r="B170" s="712" t="s">
        <v>516</v>
      </c>
      <c r="C170" s="691" t="s">
        <v>987</v>
      </c>
      <c r="D170" s="692"/>
      <c r="E170" s="691" t="s">
        <v>1099</v>
      </c>
      <c r="F170" s="692"/>
    </row>
    <row r="171" spans="1:7" ht="99.75" thickBot="1" x14ac:dyDescent="0.35">
      <c r="B171" s="713"/>
      <c r="C171" s="98" t="s">
        <v>517</v>
      </c>
      <c r="D171" s="98" t="s">
        <v>518</v>
      </c>
      <c r="E171" s="98" t="s">
        <v>517</v>
      </c>
      <c r="F171" s="98" t="s">
        <v>902</v>
      </c>
    </row>
    <row r="172" spans="1:7" ht="17.25" thickBot="1" x14ac:dyDescent="0.35">
      <c r="B172" s="34" t="s">
        <v>519</v>
      </c>
      <c r="C172" s="147">
        <v>817</v>
      </c>
      <c r="D172" s="147">
        <v>12416</v>
      </c>
      <c r="E172" s="147">
        <v>513</v>
      </c>
      <c r="F172" s="147">
        <v>5952</v>
      </c>
    </row>
    <row r="173" spans="1:7" ht="17.25" thickBot="1" x14ac:dyDescent="0.35">
      <c r="B173" s="6" t="s">
        <v>520</v>
      </c>
      <c r="C173" s="147">
        <v>275585</v>
      </c>
      <c r="D173" s="109">
        <v>0</v>
      </c>
      <c r="E173" s="147">
        <v>241442</v>
      </c>
      <c r="F173" s="109">
        <v>0</v>
      </c>
    </row>
    <row r="174" spans="1:7" ht="17.25" thickBot="1" x14ac:dyDescent="0.35">
      <c r="B174" s="6" t="s">
        <v>521</v>
      </c>
      <c r="C174" s="147">
        <v>10927</v>
      </c>
      <c r="D174" s="109">
        <v>52</v>
      </c>
      <c r="E174" s="147">
        <v>3386</v>
      </c>
      <c r="F174" s="109">
        <v>50</v>
      </c>
    </row>
    <row r="175" spans="1:7" ht="17.25" thickBot="1" x14ac:dyDescent="0.35">
      <c r="B175" s="6" t="s">
        <v>522</v>
      </c>
      <c r="C175" s="109">
        <v>351</v>
      </c>
      <c r="D175" s="147">
        <v>210219</v>
      </c>
      <c r="E175" s="109">
        <v>0</v>
      </c>
      <c r="F175" s="147">
        <v>0</v>
      </c>
    </row>
    <row r="176" spans="1:7" ht="17.25" thickBot="1" x14ac:dyDescent="0.35">
      <c r="B176" s="6" t="s">
        <v>523</v>
      </c>
      <c r="C176" s="109">
        <v>136</v>
      </c>
      <c r="D176" s="147">
        <v>2897016</v>
      </c>
      <c r="E176" s="109">
        <v>0</v>
      </c>
      <c r="F176" s="147">
        <v>762357</v>
      </c>
    </row>
    <row r="177" spans="2:6" ht="17.25" thickBot="1" x14ac:dyDescent="0.35">
      <c r="B177" s="6" t="s">
        <v>524</v>
      </c>
      <c r="C177" s="147">
        <v>224</v>
      </c>
      <c r="D177" s="147">
        <v>1900746</v>
      </c>
      <c r="E177" s="147">
        <v>0</v>
      </c>
      <c r="F177" s="147">
        <v>245890</v>
      </c>
    </row>
    <row r="178" spans="2:6" ht="17.25" thickBot="1" x14ac:dyDescent="0.35">
      <c r="B178" s="6" t="s">
        <v>525</v>
      </c>
      <c r="C178" s="147">
        <v>633</v>
      </c>
      <c r="D178" s="147">
        <v>8252318</v>
      </c>
      <c r="E178" s="147">
        <v>0</v>
      </c>
      <c r="F178" s="147">
        <v>283170</v>
      </c>
    </row>
    <row r="179" spans="2:6" ht="17.25" thickBot="1" x14ac:dyDescent="0.35">
      <c r="B179" s="6" t="s">
        <v>526</v>
      </c>
      <c r="C179" s="147">
        <v>2402</v>
      </c>
      <c r="D179" s="147">
        <v>1564523</v>
      </c>
      <c r="E179" s="147">
        <v>3</v>
      </c>
      <c r="F179" s="147">
        <v>460445</v>
      </c>
    </row>
    <row r="180" spans="2:6" ht="17.25" thickBot="1" x14ac:dyDescent="0.35">
      <c r="B180" s="6" t="s">
        <v>527</v>
      </c>
      <c r="C180" s="147">
        <v>338</v>
      </c>
      <c r="D180" s="147">
        <v>2593583</v>
      </c>
      <c r="E180" s="147">
        <v>51</v>
      </c>
      <c r="F180" s="147">
        <v>1322516</v>
      </c>
    </row>
    <row r="181" spans="2:6" ht="17.25" thickBot="1" x14ac:dyDescent="0.35">
      <c r="B181" s="6" t="s">
        <v>528</v>
      </c>
      <c r="C181" s="147">
        <v>3191</v>
      </c>
      <c r="D181" s="147">
        <v>1633926</v>
      </c>
      <c r="E181" s="147">
        <v>54</v>
      </c>
      <c r="F181" s="147">
        <v>101617</v>
      </c>
    </row>
    <row r="182" spans="2:6" ht="17.25" thickBot="1" x14ac:dyDescent="0.35">
      <c r="B182" s="6" t="s">
        <v>529</v>
      </c>
      <c r="C182" s="147">
        <v>1242</v>
      </c>
      <c r="D182" s="147">
        <v>2813604</v>
      </c>
      <c r="E182" s="147">
        <v>38</v>
      </c>
      <c r="F182" s="147">
        <v>131926</v>
      </c>
    </row>
    <row r="183" spans="2:6" ht="17.25" thickBot="1" x14ac:dyDescent="0.35">
      <c r="B183" s="6" t="s">
        <v>530</v>
      </c>
      <c r="C183" s="147">
        <v>11299</v>
      </c>
      <c r="D183" s="147">
        <v>5138884</v>
      </c>
      <c r="E183" s="147">
        <v>9345</v>
      </c>
      <c r="F183" s="147">
        <v>4157041</v>
      </c>
    </row>
    <row r="184" spans="2:6" ht="17.25" thickBot="1" x14ac:dyDescent="0.35">
      <c r="B184" s="6" t="s">
        <v>531</v>
      </c>
      <c r="C184" s="147">
        <v>226</v>
      </c>
      <c r="D184" s="147">
        <v>748447</v>
      </c>
      <c r="E184" s="147">
        <v>125</v>
      </c>
      <c r="F184" s="147">
        <v>390970</v>
      </c>
    </row>
    <row r="185" spans="2:6" ht="17.25" thickBot="1" x14ac:dyDescent="0.35">
      <c r="B185" s="6" t="s">
        <v>532</v>
      </c>
      <c r="C185" s="147">
        <v>0</v>
      </c>
      <c r="D185" s="147">
        <v>3761</v>
      </c>
      <c r="E185" s="147">
        <v>0</v>
      </c>
      <c r="F185" s="147">
        <v>0</v>
      </c>
    </row>
    <row r="186" spans="2:6" ht="17.25" thickBot="1" x14ac:dyDescent="0.35">
      <c r="B186" s="6" t="s">
        <v>668</v>
      </c>
      <c r="C186" s="109">
        <v>127</v>
      </c>
      <c r="D186" s="147">
        <v>585124</v>
      </c>
      <c r="E186" s="109">
        <v>90</v>
      </c>
      <c r="F186" s="147">
        <v>382267</v>
      </c>
    </row>
    <row r="187" spans="2:6" ht="17.25" thickBot="1" x14ac:dyDescent="0.35">
      <c r="B187" s="6" t="s">
        <v>669</v>
      </c>
      <c r="C187" s="109">
        <v>696</v>
      </c>
      <c r="D187" s="147">
        <v>1624073</v>
      </c>
      <c r="E187" s="109">
        <v>352</v>
      </c>
      <c r="F187" s="147">
        <v>1122273</v>
      </c>
    </row>
    <row r="188" spans="2:6" ht="17.25" thickBot="1" x14ac:dyDescent="0.35">
      <c r="B188" s="6" t="s">
        <v>903</v>
      </c>
      <c r="C188" s="109">
        <v>1</v>
      </c>
      <c r="D188" s="147">
        <v>2940</v>
      </c>
      <c r="E188" s="109">
        <v>11</v>
      </c>
      <c r="F188" s="147">
        <v>16586</v>
      </c>
    </row>
    <row r="189" spans="2:6" ht="17.25" thickBot="1" x14ac:dyDescent="0.35">
      <c r="B189" s="6" t="s">
        <v>670</v>
      </c>
      <c r="C189" s="147">
        <v>1654</v>
      </c>
      <c r="D189" s="147">
        <v>5356860</v>
      </c>
      <c r="E189" s="147">
        <v>3438</v>
      </c>
      <c r="F189" s="147">
        <v>17326151</v>
      </c>
    </row>
    <row r="190" spans="2:6" ht="17.25" thickBot="1" x14ac:dyDescent="0.35">
      <c r="B190" s="6" t="s">
        <v>671</v>
      </c>
      <c r="C190" s="147">
        <v>46133</v>
      </c>
      <c r="D190" s="147">
        <v>92735074</v>
      </c>
      <c r="E190" s="147">
        <v>30382</v>
      </c>
      <c r="F190" s="147">
        <v>40890014</v>
      </c>
    </row>
    <row r="191" spans="2:6" ht="17.25" thickBot="1" x14ac:dyDescent="0.35">
      <c r="B191" s="6" t="s">
        <v>1152</v>
      </c>
      <c r="C191" s="147">
        <v>1906</v>
      </c>
      <c r="D191" s="147">
        <v>770397613</v>
      </c>
      <c r="E191" s="147">
        <v>2744566</v>
      </c>
      <c r="F191" s="147">
        <v>1423502754</v>
      </c>
    </row>
    <row r="192" spans="2:6" ht="17.25" thickBot="1" x14ac:dyDescent="0.35">
      <c r="B192" s="6" t="s">
        <v>1153</v>
      </c>
      <c r="C192" s="147">
        <v>24270</v>
      </c>
      <c r="D192" s="147">
        <v>59343897</v>
      </c>
      <c r="E192" s="147">
        <v>300</v>
      </c>
      <c r="F192" s="147">
        <v>735400</v>
      </c>
    </row>
    <row r="193" spans="1:20" ht="17.25" thickBot="1" x14ac:dyDescent="0.35">
      <c r="B193" s="6" t="s">
        <v>1154</v>
      </c>
      <c r="C193" s="109">
        <v>0</v>
      </c>
      <c r="D193" s="147">
        <v>0</v>
      </c>
      <c r="E193" s="147">
        <v>6377</v>
      </c>
      <c r="F193" s="147">
        <v>16620784</v>
      </c>
    </row>
    <row r="194" spans="1:20" ht="33.75" thickBot="1" x14ac:dyDescent="0.35">
      <c r="B194" s="6" t="s">
        <v>1155</v>
      </c>
      <c r="C194" s="109">
        <v>0</v>
      </c>
      <c r="D194" s="147">
        <v>0</v>
      </c>
      <c r="E194" s="147">
        <v>30965</v>
      </c>
      <c r="F194" s="147">
        <v>19573454</v>
      </c>
    </row>
    <row r="195" spans="1:20" ht="17.25" thickBot="1" x14ac:dyDescent="0.35">
      <c r="B195" s="6" t="s">
        <v>1156</v>
      </c>
      <c r="C195" s="147">
        <v>7672</v>
      </c>
      <c r="D195" s="147">
        <v>48748097</v>
      </c>
      <c r="E195" s="147">
        <v>2689</v>
      </c>
      <c r="F195" s="147">
        <v>20158</v>
      </c>
    </row>
    <row r="196" spans="1:20" ht="17.25" thickBot="1" x14ac:dyDescent="0.35">
      <c r="B196" s="6" t="s">
        <v>672</v>
      </c>
      <c r="C196" s="109">
        <v>123</v>
      </c>
      <c r="D196" s="147">
        <v>443273</v>
      </c>
      <c r="E196" s="109">
        <v>43</v>
      </c>
      <c r="F196" s="147">
        <v>129396</v>
      </c>
    </row>
    <row r="197" spans="1:20" ht="17.25" thickBot="1" x14ac:dyDescent="0.35">
      <c r="B197" s="6" t="s">
        <v>533</v>
      </c>
      <c r="C197" s="109">
        <v>32</v>
      </c>
      <c r="D197" s="147">
        <v>53018</v>
      </c>
      <c r="E197" s="109">
        <v>24</v>
      </c>
      <c r="F197" s="147">
        <v>46589</v>
      </c>
    </row>
    <row r="198" spans="1:20" ht="17.25" thickBot="1" x14ac:dyDescent="0.35">
      <c r="B198" s="6" t="s">
        <v>673</v>
      </c>
      <c r="C198" s="147">
        <v>54</v>
      </c>
      <c r="D198" s="147">
        <v>320921</v>
      </c>
      <c r="E198" s="147">
        <v>17</v>
      </c>
      <c r="F198" s="147">
        <v>123871</v>
      </c>
    </row>
    <row r="199" spans="1:20" ht="17.25" thickBot="1" x14ac:dyDescent="0.35">
      <c r="B199" s="6" t="s">
        <v>674</v>
      </c>
      <c r="C199" s="147">
        <v>1253</v>
      </c>
      <c r="D199" s="147">
        <v>6599428</v>
      </c>
      <c r="E199" s="147">
        <v>1229</v>
      </c>
      <c r="F199" s="147">
        <v>7246594</v>
      </c>
    </row>
    <row r="200" spans="1:20" s="12" customFormat="1" ht="17.25" thickBot="1" x14ac:dyDescent="0.35">
      <c r="A200" s="328"/>
      <c r="B200" s="34" t="s">
        <v>534</v>
      </c>
      <c r="C200" s="164">
        <v>9480</v>
      </c>
      <c r="D200" s="164">
        <v>32022270</v>
      </c>
      <c r="E200" s="164">
        <v>8814</v>
      </c>
      <c r="F200" s="164">
        <v>32056936</v>
      </c>
    </row>
    <row r="201" spans="1:20" ht="17.25" thickBot="1" x14ac:dyDescent="0.35">
      <c r="B201" s="99" t="s">
        <v>14</v>
      </c>
      <c r="C201" s="165">
        <v>399957</v>
      </c>
      <c r="D201" s="165">
        <v>1046166559</v>
      </c>
      <c r="E201" s="165">
        <v>3083493</v>
      </c>
      <c r="F201" s="165">
        <v>1566307595</v>
      </c>
    </row>
    <row r="202" spans="1:20" x14ac:dyDescent="0.3">
      <c r="B202" s="354" t="s">
        <v>1094</v>
      </c>
      <c r="C202" s="353"/>
      <c r="D202" s="353"/>
      <c r="E202" s="353"/>
      <c r="F202" s="353"/>
    </row>
    <row r="203" spans="1:20" x14ac:dyDescent="0.3">
      <c r="B203" s="3" t="s">
        <v>790</v>
      </c>
    </row>
    <row r="205" spans="1:20" ht="17.25" thickBot="1" x14ac:dyDescent="0.35">
      <c r="A205" s="626"/>
      <c r="B205" s="7" t="s">
        <v>1119</v>
      </c>
      <c r="C205"/>
      <c r="D205"/>
      <c r="E205"/>
      <c r="F205"/>
      <c r="G205"/>
      <c r="H205"/>
      <c r="I205"/>
      <c r="J205" s="182" t="s">
        <v>791</v>
      </c>
      <c r="P205"/>
      <c r="Q205"/>
      <c r="R205"/>
      <c r="S205"/>
      <c r="T205"/>
    </row>
    <row r="206" spans="1:20" ht="17.25" thickBot="1" x14ac:dyDescent="0.35">
      <c r="A206" s="179"/>
      <c r="B206" s="746" t="s">
        <v>978</v>
      </c>
      <c r="C206" s="729" t="s">
        <v>537</v>
      </c>
      <c r="D206" s="313" t="s">
        <v>229</v>
      </c>
      <c r="E206" s="314"/>
      <c r="F206" s="314"/>
      <c r="G206" s="314"/>
      <c r="H206" s="314"/>
      <c r="I206" s="314"/>
      <c r="J206" s="363"/>
      <c r="P206"/>
      <c r="Q206"/>
      <c r="R206"/>
      <c r="S206"/>
      <c r="T206"/>
    </row>
    <row r="207" spans="1:20" ht="17.25" thickBot="1" x14ac:dyDescent="0.35">
      <c r="A207" s="179"/>
      <c r="B207" s="747"/>
      <c r="C207" s="749"/>
      <c r="D207" s="729" t="s">
        <v>538</v>
      </c>
      <c r="E207" s="750" t="s">
        <v>510</v>
      </c>
      <c r="F207" s="751"/>
      <c r="G207" s="729" t="s">
        <v>539</v>
      </c>
      <c r="H207" s="311" t="s">
        <v>510</v>
      </c>
      <c r="I207" s="312"/>
      <c r="J207" s="729" t="s">
        <v>540</v>
      </c>
    </row>
    <row r="208" spans="1:20" ht="51.75" thickBot="1" x14ac:dyDescent="0.35">
      <c r="A208" s="179"/>
      <c r="B208" s="748"/>
      <c r="C208" s="730"/>
      <c r="D208" s="730"/>
      <c r="E208" s="105" t="s">
        <v>541</v>
      </c>
      <c r="F208" s="105" t="s">
        <v>542</v>
      </c>
      <c r="G208" s="730"/>
      <c r="H208" s="105" t="s">
        <v>543</v>
      </c>
      <c r="I208" s="105" t="s">
        <v>544</v>
      </c>
      <c r="J208" s="730"/>
    </row>
    <row r="209" spans="1:10" ht="17.25" thickBot="1" x14ac:dyDescent="0.35">
      <c r="A209" s="179"/>
      <c r="B209" s="110" t="s">
        <v>545</v>
      </c>
      <c r="C209" s="163">
        <v>1725</v>
      </c>
      <c r="D209" s="163">
        <v>1274</v>
      </c>
      <c r="E209" s="163">
        <v>1086</v>
      </c>
      <c r="F209" s="111">
        <v>177</v>
      </c>
      <c r="G209" s="111">
        <v>481</v>
      </c>
      <c r="H209" s="111">
        <v>441</v>
      </c>
      <c r="I209" s="111">
        <v>9</v>
      </c>
      <c r="J209" s="111">
        <v>-30</v>
      </c>
    </row>
    <row r="210" spans="1:10" ht="17.25" thickBot="1" x14ac:dyDescent="0.35">
      <c r="A210" s="179"/>
      <c r="B210" s="167" t="s">
        <v>546</v>
      </c>
      <c r="C210" s="159">
        <v>1401</v>
      </c>
      <c r="D210" s="112">
        <v>1024</v>
      </c>
      <c r="E210" s="112">
        <v>878</v>
      </c>
      <c r="F210" s="112">
        <v>125</v>
      </c>
      <c r="G210" s="112">
        <v>388</v>
      </c>
      <c r="H210" s="112">
        <v>358</v>
      </c>
      <c r="I210" s="112">
        <v>6</v>
      </c>
      <c r="J210" s="112">
        <v>-12</v>
      </c>
    </row>
    <row r="211" spans="1:10" ht="17.25" thickBot="1" x14ac:dyDescent="0.35">
      <c r="A211" s="179"/>
      <c r="B211" s="167" t="s">
        <v>535</v>
      </c>
      <c r="C211" s="159">
        <v>1859</v>
      </c>
      <c r="D211" s="159">
        <v>1334</v>
      </c>
      <c r="E211" s="159">
        <v>1139</v>
      </c>
      <c r="F211" s="112">
        <v>181</v>
      </c>
      <c r="G211" s="112">
        <v>557</v>
      </c>
      <c r="H211" s="112">
        <v>471</v>
      </c>
      <c r="I211" s="112">
        <v>27</v>
      </c>
      <c r="J211" s="112">
        <v>-32</v>
      </c>
    </row>
    <row r="212" spans="1:10" ht="17.25" thickBot="1" x14ac:dyDescent="0.35">
      <c r="A212" s="179"/>
      <c r="B212" s="167" t="s">
        <v>428</v>
      </c>
      <c r="C212" s="159">
        <v>1687</v>
      </c>
      <c r="D212" s="159">
        <v>1259</v>
      </c>
      <c r="E212" s="112">
        <v>1063</v>
      </c>
      <c r="F212" s="112">
        <v>190</v>
      </c>
      <c r="G212" s="112">
        <v>490</v>
      </c>
      <c r="H212" s="112">
        <v>441</v>
      </c>
      <c r="I212" s="112">
        <v>11</v>
      </c>
      <c r="J212" s="112">
        <v>-61</v>
      </c>
    </row>
    <row r="213" spans="1:10" ht="17.25" thickBot="1" x14ac:dyDescent="0.35">
      <c r="A213" s="179"/>
      <c r="B213" s="167" t="s">
        <v>547</v>
      </c>
      <c r="C213" s="159">
        <v>2801</v>
      </c>
      <c r="D213" s="159">
        <v>1974</v>
      </c>
      <c r="E213" s="159">
        <v>1657</v>
      </c>
      <c r="F213" s="112">
        <v>279</v>
      </c>
      <c r="G213" s="112">
        <v>831</v>
      </c>
      <c r="H213" s="112">
        <v>690</v>
      </c>
      <c r="I213" s="112">
        <v>42</v>
      </c>
      <c r="J213" s="112">
        <v>-4</v>
      </c>
    </row>
    <row r="214" spans="1:10" ht="17.25" thickBot="1" x14ac:dyDescent="0.35">
      <c r="A214" s="179"/>
      <c r="B214" s="167" t="s">
        <v>548</v>
      </c>
      <c r="C214" s="159">
        <v>1592</v>
      </c>
      <c r="D214" s="112">
        <v>1148</v>
      </c>
      <c r="E214" s="112">
        <v>964</v>
      </c>
      <c r="F214" s="112">
        <v>165</v>
      </c>
      <c r="G214" s="112">
        <v>450</v>
      </c>
      <c r="H214" s="112">
        <v>400</v>
      </c>
      <c r="I214" s="112">
        <v>19</v>
      </c>
      <c r="J214" s="112">
        <v>-7</v>
      </c>
    </row>
    <row r="215" spans="1:10" ht="17.25" thickBot="1" x14ac:dyDescent="0.35">
      <c r="A215" s="179"/>
      <c r="B215" s="167" t="s">
        <v>429</v>
      </c>
      <c r="C215" s="159">
        <v>1404</v>
      </c>
      <c r="D215" s="112">
        <v>1053</v>
      </c>
      <c r="E215" s="112">
        <v>893</v>
      </c>
      <c r="F215" s="112">
        <v>141</v>
      </c>
      <c r="G215" s="112">
        <v>383</v>
      </c>
      <c r="H215" s="112">
        <v>360</v>
      </c>
      <c r="I215" s="112">
        <v>3</v>
      </c>
      <c r="J215" s="112">
        <v>-32</v>
      </c>
    </row>
    <row r="216" spans="1:10" ht="17.25" thickBot="1" x14ac:dyDescent="0.35">
      <c r="A216" s="179"/>
      <c r="B216" s="167" t="s">
        <v>549</v>
      </c>
      <c r="C216" s="159">
        <v>1597</v>
      </c>
      <c r="D216" s="159">
        <v>1188</v>
      </c>
      <c r="E216" s="112">
        <v>1032</v>
      </c>
      <c r="F216" s="112">
        <v>143</v>
      </c>
      <c r="G216" s="112">
        <v>437</v>
      </c>
      <c r="H216" s="112">
        <v>408</v>
      </c>
      <c r="I216" s="112">
        <v>4</v>
      </c>
      <c r="J216" s="112">
        <v>-27</v>
      </c>
    </row>
    <row r="217" spans="1:10" ht="17.25" thickBot="1" x14ac:dyDescent="0.35">
      <c r="A217" s="179"/>
      <c r="B217" s="167" t="s">
        <v>536</v>
      </c>
      <c r="C217" s="159">
        <v>1563</v>
      </c>
      <c r="D217" s="112">
        <v>1141</v>
      </c>
      <c r="E217" s="112">
        <v>969</v>
      </c>
      <c r="F217" s="112">
        <v>165</v>
      </c>
      <c r="G217" s="112">
        <v>451</v>
      </c>
      <c r="H217" s="112">
        <v>405</v>
      </c>
      <c r="I217" s="112">
        <v>11</v>
      </c>
      <c r="J217" s="112">
        <v>-28</v>
      </c>
    </row>
    <row r="218" spans="1:10" ht="17.25" thickBot="1" x14ac:dyDescent="0.35">
      <c r="A218" s="179"/>
      <c r="B218" s="167" t="s">
        <v>550</v>
      </c>
      <c r="C218" s="112">
        <v>906</v>
      </c>
      <c r="D218" s="112">
        <v>723</v>
      </c>
      <c r="E218" s="112">
        <v>573</v>
      </c>
      <c r="F218" s="112">
        <v>148</v>
      </c>
      <c r="G218" s="112">
        <v>278</v>
      </c>
      <c r="H218" s="112">
        <v>258</v>
      </c>
      <c r="I218" s="112">
        <v>1</v>
      </c>
      <c r="J218" s="112">
        <v>-94</v>
      </c>
    </row>
    <row r="219" spans="1:10" ht="17.25" thickBot="1" x14ac:dyDescent="0.35">
      <c r="A219" s="179"/>
      <c r="B219" s="167" t="s">
        <v>433</v>
      </c>
      <c r="C219" s="159">
        <v>3091</v>
      </c>
      <c r="D219" s="159">
        <v>2279</v>
      </c>
      <c r="E219" s="159">
        <v>1984</v>
      </c>
      <c r="F219" s="112">
        <v>251</v>
      </c>
      <c r="G219" s="112">
        <v>826</v>
      </c>
      <c r="H219" s="112">
        <v>768</v>
      </c>
      <c r="I219" s="112">
        <v>13</v>
      </c>
      <c r="J219" s="112">
        <v>-15</v>
      </c>
    </row>
    <row r="220" spans="1:10" ht="17.25" thickBot="1" x14ac:dyDescent="0.35">
      <c r="A220" s="179"/>
      <c r="B220" s="167" t="s">
        <v>551</v>
      </c>
      <c r="C220" s="159">
        <v>3018</v>
      </c>
      <c r="D220" s="159">
        <v>2164</v>
      </c>
      <c r="E220" s="159">
        <v>1863</v>
      </c>
      <c r="F220" s="112">
        <v>283</v>
      </c>
      <c r="G220" s="112">
        <v>859</v>
      </c>
      <c r="H220" s="112">
        <v>733</v>
      </c>
      <c r="I220" s="112">
        <v>30</v>
      </c>
      <c r="J220" s="112">
        <v>-4</v>
      </c>
    </row>
    <row r="221" spans="1:10" ht="17.25" thickBot="1" x14ac:dyDescent="0.35">
      <c r="A221" s="179"/>
      <c r="B221" s="167" t="s">
        <v>552</v>
      </c>
      <c r="C221" s="159">
        <v>1601</v>
      </c>
      <c r="D221" s="159">
        <v>1187</v>
      </c>
      <c r="E221" s="159">
        <v>1032</v>
      </c>
      <c r="F221" s="112">
        <v>149</v>
      </c>
      <c r="G221" s="112">
        <v>429</v>
      </c>
      <c r="H221" s="112">
        <v>404</v>
      </c>
      <c r="I221" s="112">
        <v>5</v>
      </c>
      <c r="J221" s="112">
        <v>-15</v>
      </c>
    </row>
    <row r="222" spans="1:10" ht="17.25" thickBot="1" x14ac:dyDescent="0.35">
      <c r="A222" s="179"/>
      <c r="B222" s="167" t="s">
        <v>553</v>
      </c>
      <c r="C222" s="159">
        <v>2085</v>
      </c>
      <c r="D222" s="159">
        <v>1543</v>
      </c>
      <c r="E222" s="159">
        <v>1348</v>
      </c>
      <c r="F222" s="112">
        <v>179</v>
      </c>
      <c r="G222" s="112">
        <v>560</v>
      </c>
      <c r="H222" s="112">
        <v>525</v>
      </c>
      <c r="I222" s="112">
        <v>9</v>
      </c>
      <c r="J222" s="112">
        <v>-18</v>
      </c>
    </row>
    <row r="223" spans="1:10" ht="17.25" thickBot="1" x14ac:dyDescent="0.35">
      <c r="A223" s="179"/>
      <c r="B223" s="167" t="s">
        <v>554</v>
      </c>
      <c r="C223" s="159">
        <v>1333</v>
      </c>
      <c r="D223" s="112">
        <v>1000</v>
      </c>
      <c r="E223" s="112">
        <v>861</v>
      </c>
      <c r="F223" s="112">
        <v>135</v>
      </c>
      <c r="G223" s="112">
        <v>366</v>
      </c>
      <c r="H223" s="112">
        <v>347</v>
      </c>
      <c r="I223" s="112">
        <v>4</v>
      </c>
      <c r="J223" s="112">
        <v>-33</v>
      </c>
    </row>
    <row r="224" spans="1:10" ht="17.25" thickBot="1" x14ac:dyDescent="0.35">
      <c r="A224" s="179"/>
      <c r="B224" s="167" t="s">
        <v>555</v>
      </c>
      <c r="C224" s="159">
        <v>1878</v>
      </c>
      <c r="D224" s="159">
        <v>1358</v>
      </c>
      <c r="E224" s="112">
        <v>1199</v>
      </c>
      <c r="F224" s="112">
        <v>153</v>
      </c>
      <c r="G224" s="112">
        <v>519</v>
      </c>
      <c r="H224" s="112">
        <v>463</v>
      </c>
      <c r="I224" s="181">
        <v>17</v>
      </c>
      <c r="J224" s="112" t="s">
        <v>77</v>
      </c>
    </row>
    <row r="225" spans="1:10" ht="17.25" thickBot="1" x14ac:dyDescent="0.35">
      <c r="A225" s="179"/>
      <c r="B225" s="180" t="s">
        <v>439</v>
      </c>
      <c r="C225" s="183">
        <v>1727</v>
      </c>
      <c r="D225" s="181">
        <v>1257</v>
      </c>
      <c r="E225" s="181">
        <v>998</v>
      </c>
      <c r="F225" s="181">
        <v>257</v>
      </c>
      <c r="G225" s="181">
        <v>472</v>
      </c>
      <c r="H225" s="181">
        <v>439</v>
      </c>
      <c r="I225" s="181">
        <v>10</v>
      </c>
      <c r="J225" s="181">
        <v>-2</v>
      </c>
    </row>
    <row r="226" spans="1:10" ht="17.25" thickBot="1" x14ac:dyDescent="0.35">
      <c r="A226" s="179"/>
      <c r="B226" s="180" t="s">
        <v>440</v>
      </c>
      <c r="C226" s="183">
        <v>1861</v>
      </c>
      <c r="D226" s="183">
        <v>1372</v>
      </c>
      <c r="E226" s="181">
        <v>1193</v>
      </c>
      <c r="F226" s="181">
        <v>156</v>
      </c>
      <c r="G226" s="181">
        <v>498</v>
      </c>
      <c r="H226" s="181">
        <v>471</v>
      </c>
      <c r="I226" s="181">
        <v>8</v>
      </c>
      <c r="J226" s="181">
        <v>-9</v>
      </c>
    </row>
    <row r="227" spans="1:10" ht="17.25" thickBot="1" x14ac:dyDescent="0.35">
      <c r="A227" s="179"/>
      <c r="B227" s="180" t="s">
        <v>441</v>
      </c>
      <c r="C227" s="183">
        <v>1420</v>
      </c>
      <c r="D227" s="181">
        <v>1072</v>
      </c>
      <c r="E227" s="181">
        <v>890</v>
      </c>
      <c r="F227" s="181">
        <v>180</v>
      </c>
      <c r="G227" s="181">
        <v>390</v>
      </c>
      <c r="H227" s="181">
        <v>362</v>
      </c>
      <c r="I227" s="181">
        <v>5</v>
      </c>
      <c r="J227" s="112">
        <v>-42</v>
      </c>
    </row>
    <row r="228" spans="1:10" ht="17.25" thickBot="1" x14ac:dyDescent="0.35">
      <c r="A228" s="179"/>
      <c r="B228" s="180" t="s">
        <v>442</v>
      </c>
      <c r="C228" s="181">
        <v>1258</v>
      </c>
      <c r="D228" s="181">
        <v>942</v>
      </c>
      <c r="E228" s="181">
        <v>819</v>
      </c>
      <c r="F228" s="181">
        <v>119</v>
      </c>
      <c r="G228" s="181">
        <v>345</v>
      </c>
      <c r="H228" s="181">
        <v>325</v>
      </c>
      <c r="I228" s="181">
        <v>2</v>
      </c>
      <c r="J228" s="181">
        <v>-29</v>
      </c>
    </row>
    <row r="229" spans="1:10" x14ac:dyDescent="0.3">
      <c r="A229" s="179"/>
      <c r="B229" s="175" t="s">
        <v>462</v>
      </c>
      <c r="C229"/>
      <c r="D229"/>
      <c r="E229"/>
      <c r="F229"/>
      <c r="G229"/>
      <c r="H229"/>
      <c r="I229"/>
    </row>
    <row r="230" spans="1:10" x14ac:dyDescent="0.3">
      <c r="A230" s="179"/>
      <c r="B230" s="175" t="s">
        <v>769</v>
      </c>
      <c r="C230"/>
      <c r="D230"/>
      <c r="E230"/>
      <c r="F230"/>
      <c r="G230"/>
      <c r="H230"/>
      <c r="I230"/>
    </row>
    <row r="231" spans="1:10" x14ac:dyDescent="0.3">
      <c r="A231" s="179"/>
    </row>
    <row r="232" spans="1:10" x14ac:dyDescent="0.3">
      <c r="A232" s="179"/>
    </row>
  </sheetData>
  <mergeCells count="12">
    <mergeCell ref="M63:O63"/>
    <mergeCell ref="E170:F170"/>
    <mergeCell ref="B170:B171"/>
    <mergeCell ref="C170:D170"/>
    <mergeCell ref="B27:E27"/>
    <mergeCell ref="J63:L63"/>
    <mergeCell ref="J207:J208"/>
    <mergeCell ref="B206:B208"/>
    <mergeCell ref="C206:C208"/>
    <mergeCell ref="D207:D208"/>
    <mergeCell ref="G207:G208"/>
    <mergeCell ref="E207:F207"/>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D7E0"/>
  </sheetPr>
  <dimension ref="A2:AI58"/>
  <sheetViews>
    <sheetView zoomScale="80" zoomScaleNormal="80" workbookViewId="0"/>
  </sheetViews>
  <sheetFormatPr defaultRowHeight="16.5" x14ac:dyDescent="0.3"/>
  <cols>
    <col min="1" max="1" width="11" style="194" customWidth="1"/>
    <col min="2" max="2" width="42.7109375" style="1" customWidth="1"/>
    <col min="3" max="3" width="108.5703125" style="1" customWidth="1"/>
    <col min="4" max="4" width="22.7109375" style="1" customWidth="1"/>
    <col min="5" max="5" width="24" style="1" customWidth="1"/>
    <col min="6" max="6" width="12.28515625" style="1" customWidth="1"/>
    <col min="7" max="13" width="9.140625" style="1"/>
    <col min="14" max="15" width="9.28515625" style="1" bestFit="1" customWidth="1"/>
    <col min="16" max="16384" width="9.140625" style="1"/>
  </cols>
  <sheetData>
    <row r="2" spans="1:5" ht="17.25" thickBot="1" x14ac:dyDescent="0.35">
      <c r="A2" s="626"/>
      <c r="B2" s="184" t="s">
        <v>1120</v>
      </c>
    </row>
    <row r="3" spans="1:5" x14ac:dyDescent="0.3">
      <c r="B3" s="192" t="s">
        <v>696</v>
      </c>
      <c r="C3" s="762" t="s">
        <v>697</v>
      </c>
      <c r="D3" s="764" t="s">
        <v>698</v>
      </c>
      <c r="E3" s="762" t="s">
        <v>699</v>
      </c>
    </row>
    <row r="4" spans="1:5" ht="45" customHeight="1" thickBot="1" x14ac:dyDescent="0.35">
      <c r="B4" s="193" t="s">
        <v>700</v>
      </c>
      <c r="C4" s="763"/>
      <c r="D4" s="765"/>
      <c r="E4" s="766"/>
    </row>
    <row r="5" spans="1:5" ht="17.25" thickBot="1" x14ac:dyDescent="0.35">
      <c r="B5" s="767" t="s">
        <v>701</v>
      </c>
      <c r="C5" s="768"/>
      <c r="D5" s="769"/>
      <c r="E5" s="770"/>
    </row>
    <row r="6" spans="1:5" ht="180.75" customHeight="1" x14ac:dyDescent="0.3">
      <c r="B6" s="187" t="s">
        <v>906</v>
      </c>
      <c r="C6" s="771" t="s">
        <v>949</v>
      </c>
      <c r="D6" s="756" t="s">
        <v>904</v>
      </c>
      <c r="E6" s="759">
        <v>8279432.0800000001</v>
      </c>
    </row>
    <row r="7" spans="1:5" x14ac:dyDescent="0.3">
      <c r="B7" s="188" t="s">
        <v>703</v>
      </c>
      <c r="C7" s="771"/>
      <c r="D7" s="757"/>
      <c r="E7" s="760"/>
    </row>
    <row r="8" spans="1:5" ht="17.25" thickBot="1" x14ac:dyDescent="0.35">
      <c r="B8" s="189" t="s">
        <v>905</v>
      </c>
      <c r="C8" s="771"/>
      <c r="D8" s="758"/>
      <c r="E8" s="761"/>
    </row>
    <row r="9" spans="1:5" ht="57" customHeight="1" x14ac:dyDescent="0.3">
      <c r="B9" s="358" t="s">
        <v>704</v>
      </c>
      <c r="C9" s="753" t="s">
        <v>947</v>
      </c>
      <c r="D9" s="756" t="s">
        <v>898</v>
      </c>
      <c r="E9" s="759">
        <v>49321239.759999998</v>
      </c>
    </row>
    <row r="10" spans="1:5" ht="18" customHeight="1" x14ac:dyDescent="0.3">
      <c r="B10" s="190" t="s">
        <v>703</v>
      </c>
      <c r="C10" s="754"/>
      <c r="D10" s="757"/>
      <c r="E10" s="760"/>
    </row>
    <row r="11" spans="1:5" ht="43.5" customHeight="1" thickBot="1" x14ac:dyDescent="0.35">
      <c r="B11" s="191" t="s">
        <v>705</v>
      </c>
      <c r="C11" s="755"/>
      <c r="D11" s="758"/>
      <c r="E11" s="761"/>
    </row>
    <row r="12" spans="1:5" ht="43.5" customHeight="1" x14ac:dyDescent="0.3">
      <c r="B12" s="187" t="s">
        <v>706</v>
      </c>
      <c r="C12" s="753" t="s">
        <v>948</v>
      </c>
      <c r="D12" s="756" t="s">
        <v>899</v>
      </c>
      <c r="E12" s="759">
        <v>48779382.329999998</v>
      </c>
    </row>
    <row r="13" spans="1:5" ht="228" customHeight="1" x14ac:dyDescent="0.3">
      <c r="B13" s="359" t="s">
        <v>703</v>
      </c>
      <c r="C13" s="754"/>
      <c r="D13" s="757"/>
      <c r="E13" s="760"/>
    </row>
    <row r="14" spans="1:5" ht="17.25" customHeight="1" thickBot="1" x14ac:dyDescent="0.35">
      <c r="B14" s="360" t="s">
        <v>705</v>
      </c>
      <c r="C14" s="755"/>
      <c r="D14" s="758"/>
      <c r="E14" s="761"/>
    </row>
    <row r="15" spans="1:5" s="124" customFormat="1" x14ac:dyDescent="0.3">
      <c r="A15" s="367"/>
      <c r="B15" s="9" t="s">
        <v>710</v>
      </c>
    </row>
    <row r="18" spans="1:4" ht="17.25" thickBot="1" x14ac:dyDescent="0.35">
      <c r="A18" s="626"/>
      <c r="B18" s="184" t="s">
        <v>1121</v>
      </c>
    </row>
    <row r="19" spans="1:4" ht="17.25" thickBot="1" x14ac:dyDescent="0.35">
      <c r="B19" s="17" t="s">
        <v>707</v>
      </c>
      <c r="C19" s="364">
        <v>2021</v>
      </c>
    </row>
    <row r="20" spans="1:4" ht="17.25" thickBot="1" x14ac:dyDescent="0.35">
      <c r="B20" s="108" t="s">
        <v>708</v>
      </c>
      <c r="C20" s="109">
        <v>225</v>
      </c>
    </row>
    <row r="21" spans="1:4" ht="17.25" thickBot="1" x14ac:dyDescent="0.35">
      <c r="B21" s="108" t="s">
        <v>950</v>
      </c>
      <c r="C21" s="109">
        <v>12</v>
      </c>
    </row>
    <row r="22" spans="1:4" ht="17.25" thickBot="1" x14ac:dyDescent="0.35">
      <c r="B22" s="108" t="s">
        <v>709</v>
      </c>
      <c r="C22" s="109">
        <v>1</v>
      </c>
    </row>
    <row r="23" spans="1:4" ht="17.25" thickBot="1" x14ac:dyDescent="0.35">
      <c r="B23" s="106" t="s">
        <v>14</v>
      </c>
      <c r="C23" s="107">
        <v>238</v>
      </c>
    </row>
    <row r="24" spans="1:4" x14ac:dyDescent="0.3">
      <c r="B24" s="9" t="s">
        <v>710</v>
      </c>
    </row>
    <row r="26" spans="1:4" ht="17.25" thickBot="1" x14ac:dyDescent="0.35">
      <c r="A26" s="626"/>
      <c r="B26" s="184" t="s">
        <v>1122</v>
      </c>
    </row>
    <row r="27" spans="1:4" ht="17.25" thickBot="1" x14ac:dyDescent="0.35">
      <c r="B27" s="17" t="s">
        <v>711</v>
      </c>
      <c r="C27" s="364" t="s">
        <v>712</v>
      </c>
      <c r="D27" s="364" t="s">
        <v>713</v>
      </c>
    </row>
    <row r="28" spans="1:4" ht="99.75" thickBot="1" x14ac:dyDescent="0.35">
      <c r="B28" s="35" t="s">
        <v>1123</v>
      </c>
      <c r="C28" s="109" t="s">
        <v>869</v>
      </c>
      <c r="D28" s="103">
        <v>6</v>
      </c>
    </row>
    <row r="29" spans="1:4" ht="99.75" thickBot="1" x14ac:dyDescent="0.35">
      <c r="B29" s="35" t="s">
        <v>1124</v>
      </c>
      <c r="C29" s="109" t="s">
        <v>953</v>
      </c>
      <c r="D29" s="103">
        <v>6</v>
      </c>
    </row>
    <row r="30" spans="1:4" ht="83.25" thickBot="1" x14ac:dyDescent="0.35">
      <c r="B30" s="35" t="s">
        <v>1125</v>
      </c>
      <c r="C30" s="109" t="s">
        <v>951</v>
      </c>
      <c r="D30" s="103">
        <v>5</v>
      </c>
    </row>
    <row r="31" spans="1:4" ht="83.25" thickBot="1" x14ac:dyDescent="0.35">
      <c r="B31" s="35" t="s">
        <v>1126</v>
      </c>
      <c r="C31" s="109" t="s">
        <v>867</v>
      </c>
      <c r="D31" s="103">
        <v>5</v>
      </c>
    </row>
    <row r="32" spans="1:4" ht="66.75" thickBot="1" x14ac:dyDescent="0.35">
      <c r="B32" s="35" t="s">
        <v>1127</v>
      </c>
      <c r="C32" s="109" t="s">
        <v>865</v>
      </c>
      <c r="D32" s="103">
        <v>4</v>
      </c>
    </row>
    <row r="33" spans="2:4" ht="50.25" thickBot="1" x14ac:dyDescent="0.35">
      <c r="B33" s="35" t="s">
        <v>1128</v>
      </c>
      <c r="C33" s="109" t="s">
        <v>1129</v>
      </c>
      <c r="D33" s="103">
        <v>3</v>
      </c>
    </row>
    <row r="34" spans="2:4" ht="50.25" thickBot="1" x14ac:dyDescent="0.35">
      <c r="B34" s="35" t="s">
        <v>1130</v>
      </c>
      <c r="C34" s="109" t="s">
        <v>1131</v>
      </c>
      <c r="D34" s="103">
        <v>3</v>
      </c>
    </row>
    <row r="35" spans="2:4" ht="50.25" thickBot="1" x14ac:dyDescent="0.35">
      <c r="B35" s="35" t="s">
        <v>1132</v>
      </c>
      <c r="C35" s="109" t="s">
        <v>952</v>
      </c>
      <c r="D35" s="103">
        <v>3</v>
      </c>
    </row>
    <row r="36" spans="2:4" ht="33.75" thickBot="1" x14ac:dyDescent="0.35">
      <c r="B36" s="35" t="s">
        <v>1133</v>
      </c>
      <c r="C36" s="109" t="s">
        <v>714</v>
      </c>
      <c r="D36" s="103">
        <v>2</v>
      </c>
    </row>
    <row r="37" spans="2:4" ht="33.75" thickBot="1" x14ac:dyDescent="0.35">
      <c r="B37" s="35" t="s">
        <v>1134</v>
      </c>
      <c r="C37" s="109" t="s">
        <v>715</v>
      </c>
      <c r="D37" s="103">
        <v>2</v>
      </c>
    </row>
    <row r="38" spans="2:4" ht="33.75" thickBot="1" x14ac:dyDescent="0.35">
      <c r="B38" s="35" t="s">
        <v>1135</v>
      </c>
      <c r="C38" s="109" t="s">
        <v>1136</v>
      </c>
      <c r="D38" s="103">
        <v>2</v>
      </c>
    </row>
    <row r="39" spans="2:4" ht="33.75" thickBot="1" x14ac:dyDescent="0.35">
      <c r="B39" s="35" t="s">
        <v>1137</v>
      </c>
      <c r="C39" s="109" t="s">
        <v>866</v>
      </c>
      <c r="D39" s="103">
        <v>2</v>
      </c>
    </row>
    <row r="40" spans="2:4" ht="17.25" thickBot="1" x14ac:dyDescent="0.35">
      <c r="B40" s="35" t="s">
        <v>1138</v>
      </c>
      <c r="C40" s="109" t="s">
        <v>1139</v>
      </c>
      <c r="D40" s="103">
        <v>1</v>
      </c>
    </row>
    <row r="41" spans="2:4" ht="17.25" thickBot="1" x14ac:dyDescent="0.35">
      <c r="B41" s="35" t="s">
        <v>1140</v>
      </c>
      <c r="C41" s="109" t="s">
        <v>1141</v>
      </c>
      <c r="D41" s="103">
        <v>1</v>
      </c>
    </row>
    <row r="42" spans="2:4" ht="17.25" thickBot="1" x14ac:dyDescent="0.35">
      <c r="B42" s="35" t="s">
        <v>1142</v>
      </c>
      <c r="C42" s="109" t="s">
        <v>1143</v>
      </c>
      <c r="D42" s="103">
        <v>1</v>
      </c>
    </row>
    <row r="43" spans="2:4" ht="17.25" thickBot="1" x14ac:dyDescent="0.35">
      <c r="B43" s="108" t="s">
        <v>1144</v>
      </c>
      <c r="C43" s="109" t="s">
        <v>868</v>
      </c>
      <c r="D43" s="103">
        <v>1</v>
      </c>
    </row>
    <row r="44" spans="2:4" ht="17.25" thickBot="1" x14ac:dyDescent="0.35">
      <c r="B44" s="101" t="s">
        <v>14</v>
      </c>
      <c r="C44" s="107" t="s">
        <v>702</v>
      </c>
      <c r="D44" s="102">
        <v>47</v>
      </c>
    </row>
    <row r="45" spans="2:4" x14ac:dyDescent="0.3">
      <c r="B45" s="186" t="s">
        <v>710</v>
      </c>
    </row>
    <row r="51" spans="20:35" x14ac:dyDescent="0.3">
      <c r="T51" s="185"/>
      <c r="X51" s="126"/>
      <c r="Y51" s="126"/>
      <c r="Z51" s="126"/>
      <c r="AA51" s="126"/>
      <c r="AB51" s="126"/>
      <c r="AC51" s="126"/>
      <c r="AD51" s="126"/>
      <c r="AE51" s="126"/>
      <c r="AF51" s="126"/>
      <c r="AG51" s="126"/>
      <c r="AH51" s="126"/>
      <c r="AI51" s="126"/>
    </row>
    <row r="52" spans="20:35" x14ac:dyDescent="0.3">
      <c r="T52" s="185"/>
      <c r="X52" s="126"/>
      <c r="Y52" s="126"/>
      <c r="Z52" s="126"/>
      <c r="AA52" s="126"/>
      <c r="AB52" s="126"/>
      <c r="AC52" s="126"/>
      <c r="AD52" s="126"/>
      <c r="AE52" s="126"/>
      <c r="AF52" s="126"/>
      <c r="AG52" s="126"/>
      <c r="AH52" s="126"/>
      <c r="AI52" s="126"/>
    </row>
    <row r="53" spans="20:35" x14ac:dyDescent="0.3">
      <c r="X53" s="126"/>
      <c r="Y53" s="126"/>
      <c r="Z53" s="126"/>
      <c r="AA53" s="126"/>
      <c r="AB53" s="126"/>
      <c r="AC53" s="126"/>
      <c r="AD53" s="126"/>
      <c r="AE53" s="126"/>
      <c r="AF53" s="126"/>
      <c r="AG53" s="126"/>
      <c r="AH53" s="126"/>
      <c r="AI53" s="126"/>
    </row>
    <row r="54" spans="20:35" x14ac:dyDescent="0.3">
      <c r="X54" s="126"/>
      <c r="Y54" s="126"/>
      <c r="Z54" s="126"/>
      <c r="AA54" s="126"/>
      <c r="AB54" s="126"/>
      <c r="AC54" s="126"/>
      <c r="AD54" s="126"/>
      <c r="AE54" s="126"/>
      <c r="AF54" s="126"/>
      <c r="AG54" s="126"/>
      <c r="AH54" s="126"/>
      <c r="AI54" s="126"/>
    </row>
    <row r="55" spans="20:35" x14ac:dyDescent="0.3">
      <c r="X55" s="126"/>
      <c r="Y55" s="126"/>
      <c r="Z55" s="126"/>
      <c r="AA55" s="126"/>
      <c r="AB55" s="126"/>
      <c r="AC55" s="126"/>
      <c r="AD55" s="126"/>
      <c r="AE55" s="126"/>
      <c r="AF55" s="126"/>
      <c r="AG55" s="126"/>
      <c r="AH55" s="126"/>
      <c r="AI55" s="126"/>
    </row>
    <row r="56" spans="20:35" x14ac:dyDescent="0.3">
      <c r="X56" s="126"/>
      <c r="Y56" s="126"/>
      <c r="Z56" s="126"/>
      <c r="AA56" s="126"/>
      <c r="AB56" s="126"/>
      <c r="AC56" s="126"/>
      <c r="AD56" s="126"/>
      <c r="AE56" s="126"/>
      <c r="AF56" s="126"/>
      <c r="AG56" s="126"/>
      <c r="AH56" s="126"/>
      <c r="AI56" s="126"/>
    </row>
    <row r="57" spans="20:35" x14ac:dyDescent="0.3">
      <c r="X57" s="126"/>
      <c r="Y57" s="88"/>
      <c r="Z57" s="126"/>
      <c r="AA57" s="126"/>
      <c r="AB57" s="126"/>
      <c r="AC57" s="126"/>
      <c r="AD57" s="126"/>
      <c r="AE57" s="126"/>
      <c r="AF57" s="126"/>
      <c r="AG57" s="126"/>
      <c r="AH57" s="126"/>
      <c r="AI57" s="126"/>
    </row>
    <row r="58" spans="20:35" x14ac:dyDescent="0.3">
      <c r="X58" s="126"/>
      <c r="Y58" s="88" t="s">
        <v>295</v>
      </c>
      <c r="Z58" s="126"/>
      <c r="AA58" s="126"/>
      <c r="AB58" s="126"/>
      <c r="AC58" s="126"/>
      <c r="AD58" s="126"/>
      <c r="AE58" s="126"/>
      <c r="AF58" s="126"/>
      <c r="AG58" s="126"/>
      <c r="AH58" s="126"/>
      <c r="AI58" s="126"/>
    </row>
  </sheetData>
  <mergeCells count="13">
    <mergeCell ref="C3:C4"/>
    <mergeCell ref="D3:D4"/>
    <mergeCell ref="E3:E4"/>
    <mergeCell ref="B5:E5"/>
    <mergeCell ref="D6:D8"/>
    <mergeCell ref="E6:E8"/>
    <mergeCell ref="C6:C8"/>
    <mergeCell ref="C9:C11"/>
    <mergeCell ref="D9:D11"/>
    <mergeCell ref="E9:E11"/>
    <mergeCell ref="C12:C14"/>
    <mergeCell ref="D12:D14"/>
    <mergeCell ref="E12:E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20</vt:i4>
      </vt:variant>
      <vt:variant>
        <vt:lpstr>Pomenované rozsahy</vt:lpstr>
      </vt:variant>
      <vt:variant>
        <vt:i4>3</vt:i4>
      </vt:variant>
    </vt:vector>
  </HeadingPairs>
  <TitlesOfParts>
    <vt:vector size="23" baseType="lpstr">
      <vt:lpstr>OBSAH</vt:lpstr>
      <vt:lpstr>K1.1 Vývoj HDP</vt:lpstr>
      <vt:lpstr>K1.2 Demografické ukazovatele</vt:lpstr>
      <vt:lpstr>Príloha ku kapitole 1</vt:lpstr>
      <vt:lpstr>K2.1.1 Ekon.aktiv.obyvateľstva</vt:lpstr>
      <vt:lpstr>K2.1.2.1 Zamestnanosť - SP</vt:lpstr>
      <vt:lpstr>K2.1.2.2 Zamestnanosť - ŠÚSR</vt:lpstr>
      <vt:lpstr>K2.1.2.4 Voľné prac. miesta</vt:lpstr>
      <vt:lpstr>K2.1.3 Vývoj nezamestnanosti</vt:lpstr>
      <vt:lpstr>K2.1.3.1 Nezamestnanosť ÚPSVR</vt:lpstr>
      <vt:lpstr>K2.1.3.1 VPM podľa ÚPSVR</vt:lpstr>
      <vt:lpstr>K2.1.3.1 Dlhodobo nezamestnaní</vt:lpstr>
      <vt:lpstr>K2.1.3.2 Nezamestnanosť VZPS</vt:lpstr>
      <vt:lpstr>K2.1.4 AOTP</vt:lpstr>
      <vt:lpstr>K2.2.1 Mzdy</vt:lpstr>
      <vt:lpstr>K2.2.2 Úplné náklady práce</vt:lpstr>
      <vt:lpstr>K2.2.4 BOZP</vt:lpstr>
      <vt:lpstr>K2.3.8 IP pre soc. podniky</vt:lpstr>
      <vt:lpstr>Príloha ku kapitole 2 - 1. časť</vt:lpstr>
      <vt:lpstr>Príloha ku kapitole 2 - časť 2.</vt:lpstr>
      <vt:lpstr>'Príloha ku kapitole 2 - 1. časť'!_Toc313879678</vt:lpstr>
      <vt:lpstr>OBSAH!_Toc514828134</vt:lpstr>
      <vt:lpstr>OBSAH!_Toc72749748</vt:lpstr>
    </vt:vector>
  </TitlesOfParts>
  <Company>MPSVR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Vojtechová Barbara</dc:creator>
  <cp:lastModifiedBy>Vojtechová Barbara</cp:lastModifiedBy>
  <cp:lastPrinted>2019-07-11T09:33:12Z</cp:lastPrinted>
  <dcterms:created xsi:type="dcterms:W3CDTF">2019-01-21T09:39:55Z</dcterms:created>
  <dcterms:modified xsi:type="dcterms:W3CDTF">2022-08-18T11:13:17Z</dcterms:modified>
</cp:coreProperties>
</file>