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bel\Desktop\"/>
    </mc:Choice>
  </mc:AlternateContent>
  <bookViews>
    <workbookView xWindow="0" yWindow="0" windowWidth="13125" windowHeight="6105"/>
  </bookViews>
  <sheets>
    <sheet name="Obsah" sheetId="1" r:id="rId1"/>
    <sheet name="Čerpanie PP" sheetId="2" r:id="rId2"/>
    <sheet name="Odklad splatnosti odvodov" sheetId="6" r:id="rId3"/>
    <sheet name="Nezamestnanosť" sheetId="8" r:id="rId4"/>
    <sheet name="TabA1mar20" sheetId="11" r:id="rId5"/>
    <sheet name="TabA1apr20" sheetId="12" r:id="rId6"/>
    <sheet name="TabA1máj20" sheetId="13" r:id="rId7"/>
    <sheet name="TabA1jún20" sheetId="14" r:id="rId8"/>
    <sheet name="TabA1júl20" sheetId="15" r:id="rId9"/>
    <sheet name="TabA1aug20" sheetId="16" r:id="rId10"/>
    <sheet name="TabA1sep20" sheetId="17" r:id="rId11"/>
    <sheet name="TabA1okt20" sheetId="18" r:id="rId12"/>
    <sheet name="TabA1nov20" sheetId="19" r:id="rId13"/>
    <sheet name="TabA1dec20" sheetId="20" r:id="rId14"/>
    <sheet name="TabA1jan21" sheetId="21" r:id="rId15"/>
    <sheet name="TabA1feb21" sheetId="22" r:id="rId16"/>
    <sheet name="TabA1mar21" sheetId="23" r:id="rId17"/>
    <sheet name="TabA1apr21" sheetId="24" r:id="rId18"/>
    <sheet name="TabA1máj21" sheetId="25" r:id="rId19"/>
    <sheet name="TabA1jún21" sheetId="26" r:id="rId20"/>
    <sheet name="TabA1júl21" sheetId="27" r:id="rId21"/>
    <sheet name="TabA1sep21" sheetId="28" r:id="rId22"/>
    <sheet name="TabA1okt21" sheetId="29" r:id="rId23"/>
    <sheet name="TabA1nov21" sheetId="30" r:id="rId24"/>
    <sheet name="TabA1dec21" sheetId="31" r:id="rId25"/>
    <sheet name="TabA1jan22" sheetId="32" r:id="rId26"/>
    <sheet name="TabA1feb22" sheetId="33" r:id="rId27"/>
    <sheet name="TabA2mar20" sheetId="34" r:id="rId28"/>
    <sheet name="TabA2apr20" sheetId="35" r:id="rId29"/>
    <sheet name="TabA2máj20" sheetId="36" r:id="rId30"/>
    <sheet name="TabA2jún20" sheetId="37" r:id="rId31"/>
    <sheet name="TabA2júl20" sheetId="38" r:id="rId32"/>
    <sheet name="TabA2aug20" sheetId="39" r:id="rId33"/>
    <sheet name="TabA2sep20" sheetId="40" r:id="rId34"/>
    <sheet name="TabA2okt20" sheetId="41" r:id="rId35"/>
    <sheet name="TabA2nov20" sheetId="42" r:id="rId36"/>
    <sheet name="TabA2dec20" sheetId="43" r:id="rId37"/>
    <sheet name="TabA2jan21" sheetId="44" r:id="rId38"/>
    <sheet name="TabA2feb21" sheetId="45" r:id="rId39"/>
    <sheet name="TabA2mar21" sheetId="46" r:id="rId40"/>
    <sheet name="TabA2apr21" sheetId="47" r:id="rId41"/>
    <sheet name="TabA2máj21" sheetId="48" r:id="rId42"/>
    <sheet name="TabA2jún21" sheetId="49" r:id="rId43"/>
    <sheet name="TabA2júl21" sheetId="50" r:id="rId44"/>
    <sheet name="TabA2sep21" sheetId="51" r:id="rId45"/>
    <sheet name="TabA2okt21" sheetId="52" r:id="rId46"/>
    <sheet name="TabA2nov21" sheetId="53" r:id="rId47"/>
    <sheet name="TabA2dec21" sheetId="54" r:id="rId48"/>
    <sheet name="TabA2jan22" sheetId="55" r:id="rId49"/>
    <sheet name="TabA2feb22" sheetId="56" r:id="rId50"/>
    <sheet name="Vysvetlivky" sheetId="57" r:id="rId51"/>
  </sheets>
  <calcPr calcId="162913"/>
</workbook>
</file>

<file path=xl/calcChain.xml><?xml version="1.0" encoding="utf-8"?>
<calcChain xmlns="http://schemas.openxmlformats.org/spreadsheetml/2006/main">
  <c r="D57" i="6" l="1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B3" i="1" l="1"/>
  <c r="B4" i="1"/>
  <c r="A40" i="57" l="1"/>
  <c r="A35" i="56"/>
  <c r="A34" i="56"/>
  <c r="A35" i="55"/>
  <c r="A34" i="55"/>
  <c r="A35" i="54"/>
  <c r="A34" i="54"/>
  <c r="A35" i="53"/>
  <c r="A34" i="53"/>
  <c r="A35" i="52"/>
  <c r="A34" i="52"/>
  <c r="A35" i="51"/>
  <c r="A34" i="51"/>
  <c r="A35" i="50"/>
  <c r="A34" i="50"/>
  <c r="A35" i="49"/>
  <c r="A34" i="49"/>
  <c r="A35" i="48"/>
  <c r="A34" i="48"/>
  <c r="A35" i="47"/>
  <c r="A34" i="47"/>
  <c r="A35" i="46"/>
  <c r="A34" i="46"/>
  <c r="A35" i="45"/>
  <c r="A34" i="45"/>
  <c r="A35" i="44"/>
  <c r="A34" i="44"/>
  <c r="A35" i="43"/>
  <c r="A34" i="43"/>
  <c r="A35" i="42"/>
  <c r="A34" i="42"/>
  <c r="A35" i="41"/>
  <c r="A34" i="41"/>
  <c r="A35" i="40"/>
  <c r="A34" i="40"/>
  <c r="A35" i="39"/>
  <c r="A34" i="39"/>
  <c r="A35" i="38"/>
  <c r="A34" i="38"/>
  <c r="A35" i="37"/>
  <c r="A34" i="37"/>
  <c r="A35" i="36"/>
  <c r="A34" i="36"/>
  <c r="A35" i="35"/>
  <c r="A34" i="35"/>
  <c r="A35" i="34"/>
  <c r="A34" i="34"/>
  <c r="A35" i="33"/>
  <c r="A34" i="33"/>
  <c r="A35" i="32"/>
  <c r="A34" i="32"/>
  <c r="A35" i="31"/>
  <c r="A34" i="31"/>
  <c r="A35" i="30"/>
  <c r="A34" i="30"/>
  <c r="A35" i="29"/>
  <c r="A34" i="29"/>
  <c r="A35" i="28"/>
  <c r="A34" i="28"/>
  <c r="A35" i="27"/>
  <c r="A34" i="27"/>
  <c r="A35" i="26"/>
  <c r="A34" i="26"/>
  <c r="A35" i="25"/>
  <c r="A34" i="25"/>
  <c r="A35" i="24"/>
  <c r="A34" i="24"/>
  <c r="A35" i="23"/>
  <c r="A34" i="23"/>
  <c r="A35" i="22"/>
  <c r="A34" i="22"/>
  <c r="A35" i="21"/>
  <c r="A34" i="21"/>
  <c r="A35" i="20"/>
  <c r="A34" i="20"/>
  <c r="A35" i="19"/>
  <c r="A34" i="19"/>
  <c r="A35" i="18"/>
  <c r="A34" i="18"/>
  <c r="A35" i="17"/>
  <c r="A34" i="17"/>
  <c r="A35" i="16"/>
  <c r="A34" i="16"/>
  <c r="A35" i="15"/>
  <c r="A34" i="15"/>
  <c r="A35" i="14"/>
  <c r="A34" i="14"/>
  <c r="A35" i="13"/>
  <c r="A34" i="13"/>
  <c r="A35" i="12"/>
  <c r="A34" i="12"/>
  <c r="A35" i="11"/>
  <c r="A34" i="11"/>
  <c r="A218" i="8"/>
  <c r="A60" i="6"/>
  <c r="A177" i="2"/>
  <c r="B57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B5" i="1"/>
</calcChain>
</file>

<file path=xl/sharedStrings.xml><?xml version="1.0" encoding="utf-8"?>
<sst xmlns="http://schemas.openxmlformats.org/spreadsheetml/2006/main" count="2530" uniqueCount="207">
  <si>
    <t xml:space="preserve">Obsah dátovej prílohy	</t>
  </si>
  <si>
    <t>Spracované na základe údajov evidovaných v Informačnom systéme služieb zamestnanosti (ISSZ) Ústredia práce, sociálnych vecí a rodiny k 15.6.2022 17:09:50.</t>
  </si>
  <si>
    <t>Pozn.: Dáta z Informačného systému služieb zamestnanosti predstavujú predbežné údaje, ktoré sa môžu spätne korigovať, napríklad preradením podporených subjektov v rámci opatrení.</t>
  </si>
  <si>
    <t>Opatrenie</t>
  </si>
  <si>
    <t>Počet podporených subjektov</t>
  </si>
  <si>
    <t>Počet podporených zamestnancov / SZČO</t>
  </si>
  <si>
    <t>Finančný príspevok</t>
  </si>
  <si>
    <t>Priemerná podpora na pracujúceho</t>
  </si>
  <si>
    <t>Žiadaná suma</t>
  </si>
  <si>
    <t>marec 2020</t>
  </si>
  <si>
    <t>1</t>
  </si>
  <si>
    <t>2</t>
  </si>
  <si>
    <t>3A</t>
  </si>
  <si>
    <t>3B</t>
  </si>
  <si>
    <t>4A</t>
  </si>
  <si>
    <t>4B</t>
  </si>
  <si>
    <t>apríl 2020</t>
  </si>
  <si>
    <t>máj 2020</t>
  </si>
  <si>
    <t>jún 2020</t>
  </si>
  <si>
    <t>júl 2020</t>
  </si>
  <si>
    <t>august 2020</t>
  </si>
  <si>
    <t>september 2020</t>
  </si>
  <si>
    <t>október 2020</t>
  </si>
  <si>
    <t>november 2020</t>
  </si>
  <si>
    <t>december 2020</t>
  </si>
  <si>
    <t>január 2021</t>
  </si>
  <si>
    <t>február 2021</t>
  </si>
  <si>
    <t>marec 2021</t>
  </si>
  <si>
    <t>apríl 2021</t>
  </si>
  <si>
    <t>máj 2021</t>
  </si>
  <si>
    <t>jún 2021</t>
  </si>
  <si>
    <t>júl 2021</t>
  </si>
  <si>
    <t>august 2021</t>
  </si>
  <si>
    <t>september 2021</t>
  </si>
  <si>
    <t>október 2021</t>
  </si>
  <si>
    <t>november 2021</t>
  </si>
  <si>
    <t>december 2021</t>
  </si>
  <si>
    <t>január 2022</t>
  </si>
  <si>
    <t>február 2022</t>
  </si>
  <si>
    <t>Mesiac</t>
  </si>
  <si>
    <t>Odklad a odpustenie odvodov na sociálne poistenie</t>
  </si>
  <si>
    <t>Typ žiadateľa</t>
  </si>
  <si>
    <t/>
  </si>
  <si>
    <t>Spolu</t>
  </si>
  <si>
    <t>SZČO</t>
  </si>
  <si>
    <t>Zamestnávateľ</t>
  </si>
  <si>
    <t>Počet</t>
  </si>
  <si>
    <t>marec 2020 (odklad)</t>
  </si>
  <si>
    <t>apríl 2020 (odpustenie)</t>
  </si>
  <si>
    <t>máj 2020 (odklad)</t>
  </si>
  <si>
    <t>jún 2020 (odklad)</t>
  </si>
  <si>
    <t>júl 2020 (odklad)</t>
  </si>
  <si>
    <t>december 2020 (odklad)</t>
  </si>
  <si>
    <t>január 2021 (odklad)</t>
  </si>
  <si>
    <t>február 2021 (odklad)</t>
  </si>
  <si>
    <t>marec 2021 (odklad)</t>
  </si>
  <si>
    <t>apríl 2021 (odklad)</t>
  </si>
  <si>
    <t>máj 2021 (odklad)</t>
  </si>
  <si>
    <t>október 2021 (odklad)</t>
  </si>
  <si>
    <t>november 2021 (odklad)</t>
  </si>
  <si>
    <t>december 2021 (odklad)</t>
  </si>
  <si>
    <t>január 2022 (odklad)</t>
  </si>
  <si>
    <t>február 2022 (odklad)</t>
  </si>
  <si>
    <t>Suma</t>
  </si>
  <si>
    <t>Pozn.: Očakávame aktualizáciu dát do budúcnosti tak z dôvodu postupného spracovávania nových podkladov zakladajúcich nárok na odklad/odpustenie odvodov, ako aj z dôvodu korekcie doteraz spracovaných podkladov; Údaje obsahujú aj dáta za subjekty spadajúce do sektora verejnej správy v zmysle metodiky ESA2010 a predstavujú horný odhad poklesu príjmov Sociálnej poisťovne z odvodov SZČO a zamestnávateľov z dôvodu odkladu alebo odpustenia odvodov za daný mesiac.</t>
  </si>
  <si>
    <t>Vývoj nezamestnanosti</t>
  </si>
  <si>
    <t>Spracované na základe údajov Ústredia práce, sociálnych vecí a rodiny dostupných k 1.6.2022.</t>
  </si>
  <si>
    <t>Slovensko</t>
  </si>
  <si>
    <t>Bratislavský
kraj</t>
  </si>
  <si>
    <t>Trnavský
kraj</t>
  </si>
  <si>
    <t>Trenčiansky
kraj</t>
  </si>
  <si>
    <t>Nitriansky
kraj</t>
  </si>
  <si>
    <t>Žilinský
kraj</t>
  </si>
  <si>
    <t>Banskobystrický
kraj</t>
  </si>
  <si>
    <t>Prešovský
kraj</t>
  </si>
  <si>
    <t>Košický
kraj</t>
  </si>
  <si>
    <t>január 2019</t>
  </si>
  <si>
    <t>február 2019</t>
  </si>
  <si>
    <t>marec 2019</t>
  </si>
  <si>
    <t>apríl 2019</t>
  </si>
  <si>
    <t>máj 2019</t>
  </si>
  <si>
    <t>jún 2019</t>
  </si>
  <si>
    <t>júl 2019</t>
  </si>
  <si>
    <t>august 2019</t>
  </si>
  <si>
    <t>september 2019</t>
  </si>
  <si>
    <t>október 2019</t>
  </si>
  <si>
    <t>november 2019</t>
  </si>
  <si>
    <t>december 2019</t>
  </si>
  <si>
    <t>január 2020</t>
  </si>
  <si>
    <t>február 2020</t>
  </si>
  <si>
    <t>marec 2022</t>
  </si>
  <si>
    <t>apríl 2022</t>
  </si>
  <si>
    <t>máj 2022</t>
  </si>
  <si>
    <t>Miera evidovanej nezamestnanosti (%)</t>
  </si>
  <si>
    <t>Prítok UoZ do evidencie</t>
  </si>
  <si>
    <t>Odtok UoZ z evidencie</t>
  </si>
  <si>
    <t>Tabuľka A1 Prehľad čerpania podpory cez Prvú pomoc v členení podľa kategórie veľkosti</t>
  </si>
  <si>
    <t>Podporené subjekty v rámci projektov prvej pomoci s nárokom za marec 2020</t>
  </si>
  <si>
    <t>Členenie podľa kategórie veľkosti</t>
  </si>
  <si>
    <t>Celkom</t>
  </si>
  <si>
    <t>Kategória veľkosti podniku</t>
  </si>
  <si>
    <t>mikro</t>
  </si>
  <si>
    <t>malý</t>
  </si>
  <si>
    <t>stredný</t>
  </si>
  <si>
    <t>veľký</t>
  </si>
  <si>
    <t>neurčený</t>
  </si>
  <si>
    <t>Počet podporených žiadateľov</t>
  </si>
  <si>
    <t>spolu</t>
  </si>
  <si>
    <t>Počet podporených zamestnancov, resp. SZČO (mesačný kumulatív)</t>
  </si>
  <si>
    <t>Uhrádzaná suma [EUR]</t>
  </si>
  <si>
    <t>Podporené subjekty v rámci projektov prvej pomoci s nárokom za apríl 2020</t>
  </si>
  <si>
    <t>Podporené subjekty v rámci projektov prvej pomoci s nárokom za máj 2020</t>
  </si>
  <si>
    <t>Podporené subjekty v rámci projektov prvej pomoci s nárokom za jún 2020</t>
  </si>
  <si>
    <t>Podporené subjekty v rámci projektov prvej pomoci s nárokom za júl 2020</t>
  </si>
  <si>
    <t>Podporené subjekty v rámci projektov prvej pomoci s nárokom za august 2020</t>
  </si>
  <si>
    <t>Podporené subjekty v rámci projektov prvej pomoci s nárokom za september 2020</t>
  </si>
  <si>
    <t>Podporené subjekty v rámci projektov prvej pomoci s nárokom za október 2020</t>
  </si>
  <si>
    <t>Podporené subjekty v rámci projektov prvej pomoci s nárokom za november 2020</t>
  </si>
  <si>
    <t>Podporené subjekty v rámci projektov prvej pomoci s nárokom za december 2020</t>
  </si>
  <si>
    <t>Podporené subjekty v rámci projektov prvej pomoci s nárokom za január 2021</t>
  </si>
  <si>
    <t>Podporené subjekty v rámci projektov prvej pomoci s nárokom za február 2021</t>
  </si>
  <si>
    <t>Podporené subjekty v rámci projektov prvej pomoci s nárokom za marec 2021</t>
  </si>
  <si>
    <t>Podporené subjekty v rámci projektov prvej pomoci s nárokom za apríl 2021</t>
  </si>
  <si>
    <t>Podporené subjekty v rámci projektov prvej pomoci s nárokom za máj 2021</t>
  </si>
  <si>
    <t>Podporené subjekty v rámci projektov prvej pomoci s nárokom za jún 2021</t>
  </si>
  <si>
    <t>Podporené subjekty v rámci projektov prvej pomoci s nárokom za júl 2021</t>
  </si>
  <si>
    <t>Podporené subjekty v rámci projektov prvej pomoci s nárokom za september 2021</t>
  </si>
  <si>
    <t>Podporené subjekty v rámci projektov prvej pomoci s nárokom za október 2021</t>
  </si>
  <si>
    <t>Podporené subjekty v rámci projektov prvej pomoci s nárokom za november 2021</t>
  </si>
  <si>
    <t>Podporené subjekty v rámci projektov prvej pomoci s nárokom za december 2021</t>
  </si>
  <si>
    <t>Podporené subjekty v rámci projektov prvej pomoci s nárokom za január 2022</t>
  </si>
  <si>
    <t>Podporené subjekty v rámci projektov prvej pomoci s nárokom za február 2022</t>
  </si>
  <si>
    <t>Tabuľka A2 Prehľad čerpania podpory cez Prvú pomoc v členení podľa odvetvia</t>
  </si>
  <si>
    <t>Členenie podľa odvetvia</t>
  </si>
  <si>
    <t>Odvetvie (Sekcia SK-NACE)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</si>
  <si>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</si>
  <si>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</si>
  <si>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</si>
  <si>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</si>
  <si>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</si>
  <si>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</si>
  <si>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</si>
  <si>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</si>
  <si>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</si>
  <si>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</si>
  <si>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</si>
  <si>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</si>
  <si>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</si>
  <si>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</si>
  <si>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</si>
  <si>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</si>
  <si>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</si>
  <si>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</si>
  <si>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</si>
  <si>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</si>
  <si>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</si>
  <si>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neurčené</t>
  </si>
  <si>
    <t>Kategórie veľkosti podniku</t>
  </si>
  <si>
    <t>Kategória podniku *</t>
  </si>
  <si>
    <t>Počet pracovníkov **</t>
  </si>
  <si>
    <t>Ročný obrat ***</t>
  </si>
  <si>
    <t>Ročná bilančná suma ****</t>
  </si>
  <si>
    <t>Mikro</t>
  </si>
  <si>
    <t>0 až 9</t>
  </si>
  <si>
    <t>≤ 2 mil. €</t>
  </si>
  <si>
    <t>Malý</t>
  </si>
  <si>
    <t>10 až 49</t>
  </si>
  <si>
    <t>≤ 10 mil. €</t>
  </si>
  <si>
    <t>Stredný</t>
  </si>
  <si>
    <t>50 až 249</t>
  </si>
  <si>
    <t>≤ 50 mil. €</t>
  </si>
  <si>
    <t>≤ 43 mil. €</t>
  </si>
  <si>
    <t>Veľký</t>
  </si>
  <si>
    <t>250 a viac</t>
  </si>
  <si>
    <t>* Podnik patrí do danej kategórie veľkosti, ak má príslušný počet pracovníkov a zároveň spĺňa aspoň jedno z obmedzení na obrat alebo bilančnú sumu.</t>
  </si>
  <si>
    <t>** Zahŕňa zamestnancov, vlastníkov - manažérov, partnerov, ktorí sa podieľajú na  pravidelnej činnosti v podniku a majú z neho finančné výhody.</t>
  </si>
  <si>
    <t>*** Určuje sa na základe výpočtu príjmov po vyplatení všetkých rabatov. Obrat nezahŕňa DPH alebo iné nepriame dane.</t>
  </si>
  <si>
    <t>**** Hodnota základných aktív podniku.</t>
  </si>
  <si>
    <t>Štatistická klasifikácia ekonomických činností SK NACE</t>
  </si>
  <si>
    <t>Sekcia SK NACE</t>
  </si>
  <si>
    <t>Odvetvie</t>
  </si>
  <si>
    <t>Poľnohospodárstvo, lesníctvo a rybolov</t>
  </si>
  <si>
    <t>Ťažba a dobývanie</t>
  </si>
  <si>
    <t>Priemyselná výroba</t>
  </si>
  <si>
    <t>Dodávka elektriny, plynu, pary a studeného vzduchu</t>
  </si>
  <si>
    <t>Dodávka vody; čistenie a odvod odpadových vôd, odpady a služby odstraňovania odpadov</t>
  </si>
  <si>
    <t>Stavebníctvo</t>
  </si>
  <si>
    <t>Veľkoobchod a maloobchod; oprava motorových vozidiel a motocyklov</t>
  </si>
  <si>
    <t>Doprava a skladovanie</t>
  </si>
  <si>
    <t>Ubytovacie a stravovacie služby</t>
  </si>
  <si>
    <t>Informácie a komunikácia</t>
  </si>
  <si>
    <t>Finančné a poisťovacie činnosti</t>
  </si>
  <si>
    <t>Činnosti v oblasti nehnuteľností</t>
  </si>
  <si>
    <t>Odborné, vedecké a technické činnosti</t>
  </si>
  <si>
    <t>Administratívne a podporné služby</t>
  </si>
  <si>
    <t>Verejná správa a obrana; povinné sociálne zabezpečenie</t>
  </si>
  <si>
    <t>Vzdelávanie</t>
  </si>
  <si>
    <t>Zdravotníctvo a sociálna pomoc</t>
  </si>
  <si>
    <t>Umenie, zábava a rekreácia</t>
  </si>
  <si>
    <t>Ostatné činnosti</t>
  </si>
  <si>
    <t>Činnosti domácností ako zamestnávateľov</t>
  </si>
  <si>
    <t>Činnosti extrateritoriálnych organizácií a združení</t>
  </si>
  <si>
    <t>z toho uhradené</t>
  </si>
  <si>
    <t>Počet disponibilných UoZ</t>
  </si>
  <si>
    <t>Dlhodobo nezamestnaní UoZ</t>
  </si>
  <si>
    <t>Finálne čerpanie finančných príspevkov z projektov prvej pomoci</t>
  </si>
  <si>
    <t>Spracované na základe údajov evidovaných v Sociálnej poisťovni k 20.06.2022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</si>
</sst>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"/>
    <numFmt numFmtId="165" formatCode="#\ ###\ ##0.00\ \€"/>
    <numFmt numFmtId="166" formatCode="#\ ###\ ##0.00"/>
  </numFmts>
  <fonts count="14" x14ac:knownFonts="1">
    <font>
      <sz val="9"/>
      <color rgb="FF000000"/>
      <name val="Arial Narrow"/>
    </font>
    <font>
      <b/>
      <sz val="12"/>
      <color rgb="FFB7194A"/>
      <name val="Arial Narrow"/>
    </font>
    <font>
      <b/>
      <sz val="9"/>
      <color rgb="FFFFFFFF"/>
      <name val="Arial Narrow"/>
    </font>
    <font>
      <b/>
      <sz val="9"/>
      <color rgb="FFB7194A"/>
      <name val="Arial Narrow"/>
    </font>
    <font>
      <u/>
      <sz val="9"/>
      <color rgb="FFB7194A"/>
      <name val="Arial Narrow"/>
    </font>
    <font>
      <sz val="9"/>
      <color rgb="FFB7194A"/>
      <name val="Arial Narrow"/>
    </font>
    <font>
      <u/>
      <sz val="10"/>
      <color rgb="FF000000"/>
      <name val="Arial Narrow"/>
    </font>
    <font>
      <sz val="10"/>
      <color rgb="FF000000"/>
      <name val="Arial Narrow"/>
    </font>
    <font>
      <b/>
      <sz val="9"/>
      <color rgb="FF000000"/>
      <name val="Arial Narrow"/>
    </font>
    <font>
      <sz val="10"/>
      <color rgb="FFB7194A"/>
      <name val="Arial Narrow"/>
    </font>
    <font>
      <u/>
      <sz val="9"/>
      <color theme="10"/>
      <name val="Arial Narrow"/>
    </font>
    <font>
      <u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9"/>
      <color rgb="FFB7194A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7194A"/>
      </patternFill>
    </fill>
  </fills>
  <borders count="4">
    <border>
      <left/>
      <right/>
      <top/>
      <bottom/>
      <diagonal/>
    </border>
    <border>
      <left/>
      <right/>
      <top/>
      <bottom style="thick">
        <color rgb="FFFADEE7"/>
      </bottom>
      <diagonal/>
    </border>
    <border>
      <left/>
      <right/>
      <top/>
      <bottom style="thin">
        <color rgb="FFB7194A"/>
      </bottom>
      <diagonal/>
    </border>
    <border>
      <left/>
      <right/>
      <top/>
      <bottom style="thin">
        <color rgb="FFFFFFFF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37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right" vertical="center"/>
    </xf>
    <xf numFmtId="165" fontId="0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right" vertical="center"/>
    </xf>
    <xf numFmtId="165" fontId="0" fillId="0" borderId="2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0" fillId="0" borderId="2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165" fontId="0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0" fillId="0" borderId="2" xfId="0" applyNumberFormat="1" applyFont="1" applyBorder="1" applyAlignment="1">
      <alignment vertical="center"/>
    </xf>
    <xf numFmtId="2" fontId="0" fillId="0" borderId="0" xfId="0" applyNumberFormat="1" applyFont="1" applyAlignment="1">
      <alignment vertical="center"/>
    </xf>
    <xf numFmtId="2" fontId="0" fillId="0" borderId="2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0" fontId="9" fillId="0" borderId="0" xfId="0" applyFont="1"/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6" fontId="8" fillId="0" borderId="2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/>
    <xf numFmtId="0" fontId="0" fillId="0" borderId="0" xfId="0"/>
    <xf numFmtId="165" fontId="0" fillId="0" borderId="0" xfId="0" applyNumberFormat="1" applyFont="1" applyBorder="1" applyAlignment="1">
      <alignment vertical="center"/>
    </xf>
    <xf numFmtId="165" fontId="0" fillId="0" borderId="0" xfId="0" applyNumberFormat="1"/>
    <xf numFmtId="0" fontId="13" fillId="0" borderId="0" xfId="0" applyFont="1"/>
    <xf numFmtId="0" fontId="11" fillId="0" borderId="0" xfId="1" applyFont="1"/>
    <xf numFmtId="0" fontId="12" fillId="0" borderId="0" xfId="0" applyFont="1"/>
    <xf numFmtId="0" fontId="6" fillId="0" borderId="0" xfId="0" applyFont="1"/>
    <xf numFmtId="0" fontId="7" fillId="0" borderId="0" xfId="0" applyFont="1"/>
    <xf numFmtId="0" fontId="1" fillId="0" borderId="1" xfId="0" applyFont="1" applyBorder="1"/>
    <xf numFmtId="0" fontId="9" fillId="0" borderId="0" xfId="0" applyFont="1"/>
    <xf numFmtId="0" fontId="0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0" fillId="0" borderId="0" xfId="0" applyFont="1" applyAlignment="1">
      <alignment vertical="center" wrapText="1"/>
    </xf>
    <xf numFmtId="165" fontId="0" fillId="0" borderId="0" xfId="0" applyNumberFormat="1" applyFont="1" applyAlignment="1">
      <alignment vertical="center" wrapText="1"/>
    </xf>
    <xf numFmtId="0" fontId="0" fillId="0" borderId="0" xfId="0"/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8" fillId="0" borderId="0" xfId="0" applyFont="1"/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showGridLines="0" tabSelected="1" workbookViewId="0">
      <selection activeCell="B1" sqref="B1:C1"/>
    </sheetView>
  </sheetViews>
  <sheetFormatPr defaultColWidth="11.19921875" defaultRowHeight="13.5" x14ac:dyDescent="0.25"/>
  <cols>
    <col min="1" max="2" width="2.796875" customWidth="1"/>
    <col min="3" max="3" width="96.796875" customWidth="1"/>
  </cols>
  <sheetData>
    <row r="1" spans="1:3" ht="15.75" x14ac:dyDescent="0.25">
      <c r="B1" s="221" t="s">
        <v>0</v>
      </c>
      <c r="C1" s="221"/>
    </row>
    <row r="3" spans="1:3" x14ac:dyDescent="0.25">
      <c r="B3" s="217" t="str">
        <f>HYPERLINK("#'Čerpanie PP'!A1", "Čerpanie finančných príspevkov za jednotlivé mesiace z projektov prvej pomoci")</f>
        <v>Čerpanie finančných príspevkov za jednotlivé mesiace z projektov prvej pomoci</v>
      </c>
      <c r="C3" s="218"/>
    </row>
    <row r="4" spans="1:3" x14ac:dyDescent="0.25">
      <c r="B4" s="217" t="str">
        <f>HYPERLINK("#'Odklad splatnosti odvodov'!A1", "Odklad a odpustenie odvodov na sociálne poistenie")</f>
        <v>Odklad a odpustenie odvodov na sociálne poistenie</v>
      </c>
      <c r="C4" s="218"/>
    </row>
    <row r="5" spans="1:3" x14ac:dyDescent="0.25">
      <c r="B5" s="219" t="str">
        <f>HYPERLINK("#'nezamestnanosť'!A1", "Vývoj nezamestnanosti")</f>
        <v>Vývoj nezamestnanosti</v>
      </c>
      <c r="C5" s="220"/>
    </row>
    <row r="7" spans="1:3" x14ac:dyDescent="0.25">
      <c r="B7" s="222" t="s">
        <v>96</v>
      </c>
      <c r="C7" s="222"/>
    </row>
    <row r="8" spans="1:3" x14ac:dyDescent="0.25">
      <c r="C8" s="219" t="str">
        <f>HYPERLINK("#'TabA1mar20'!A1", "marec 2020")</f>
        <v>marec 2020</v>
      </c>
    </row>
    <row r="9" spans="1:3" x14ac:dyDescent="0.25">
      <c r="C9" s="219" t="str">
        <f>HYPERLINK("#'TabA1apr20'!A1", "apríl 2020")</f>
        <v>apríl 2020</v>
      </c>
    </row>
    <row r="10" spans="1:3" x14ac:dyDescent="0.25">
      <c r="C10" s="219" t="str">
        <f>HYPERLINK("#'TabA1máj20'!A1", "máj 2020")</f>
        <v>máj 2020</v>
      </c>
    </row>
    <row r="11" spans="1:3" x14ac:dyDescent="0.25">
      <c r="C11" s="219" t="str">
        <f>HYPERLINK("#'TabA1jún20'!A1", "jún 2020")</f>
        <v>jún 2020</v>
      </c>
    </row>
    <row r="12" spans="1:3" x14ac:dyDescent="0.25">
      <c r="C12" s="219" t="str">
        <f>HYPERLINK("#'TabA1júl20'!A1", "júl 2020")</f>
        <v>júl 2020</v>
      </c>
    </row>
    <row r="13" spans="1:3" x14ac:dyDescent="0.25">
      <c r="A13" s="25"/>
      <c r="C13" s="219" t="str">
        <f>HYPERLINK("#'TabA1aug20'!A1", "august 2020")</f>
        <v>august 2020</v>
      </c>
    </row>
    <row r="14" spans="1:3" x14ac:dyDescent="0.25">
      <c r="C14" s="219" t="str">
        <f>HYPERLINK("#'TabA1sep20'!A1", "september 2020")</f>
        <v>september 2020</v>
      </c>
    </row>
    <row r="15" spans="1:3" x14ac:dyDescent="0.25">
      <c r="C15" s="219" t="str">
        <f>HYPERLINK("#'TabA1okt20'!A1", "október 2020")</f>
        <v>október 2020</v>
      </c>
    </row>
    <row r="16" spans="1:3" x14ac:dyDescent="0.25">
      <c r="C16" s="219" t="str">
        <f>HYPERLINK("#'TabA1nov20'!A1", "november 2020")</f>
        <v>november 2020</v>
      </c>
    </row>
    <row r="17" spans="2:3" x14ac:dyDescent="0.25">
      <c r="C17" s="219" t="str">
        <f>HYPERLINK("#'TabA1dec20'!A1", "december 2020")</f>
        <v>december 2020</v>
      </c>
    </row>
    <row r="18" spans="2:3" x14ac:dyDescent="0.25">
      <c r="C18" s="219" t="str">
        <f>HYPERLINK("#'TabA1jan21'!A1", "január 2021")</f>
        <v>január 2021</v>
      </c>
    </row>
    <row r="19" spans="2:3" x14ac:dyDescent="0.25">
      <c r="C19" s="219" t="str">
        <f>HYPERLINK("#'TabA1feb21'!A1", "február 2021")</f>
        <v>február 2021</v>
      </c>
    </row>
    <row r="20" spans="2:3" x14ac:dyDescent="0.25">
      <c r="C20" s="219" t="str">
        <f>HYPERLINK("#'TabA1mar21'!A1", "marec 2021")</f>
        <v>marec 2021</v>
      </c>
    </row>
    <row r="21" spans="2:3" x14ac:dyDescent="0.25">
      <c r="C21" s="219" t="str">
        <f>HYPERLINK("#'TabA1apr21'!A1", "apríl 2021")</f>
        <v>apríl 2021</v>
      </c>
    </row>
    <row r="22" spans="2:3" x14ac:dyDescent="0.25">
      <c r="C22" s="219" t="str">
        <f>HYPERLINK("#'TabA1máj21'!A1", "máj 2021")</f>
        <v>máj 2021</v>
      </c>
    </row>
    <row r="23" spans="2:3" x14ac:dyDescent="0.25">
      <c r="C23" s="219" t="str">
        <f>HYPERLINK("#'TabA1jún21'!A1", "jún 2021")</f>
        <v>jún 2021</v>
      </c>
    </row>
    <row r="24" spans="2:3" x14ac:dyDescent="0.25">
      <c r="C24" s="219" t="str">
        <f>HYPERLINK("#'TabA1júl21'!A1", "júl 2021")</f>
        <v>júl 2021</v>
      </c>
    </row>
    <row r="25" spans="2:3" x14ac:dyDescent="0.25">
      <c r="C25" s="219" t="str">
        <f>HYPERLINK("#'TabA1sep21'!A1", "september 2021")</f>
        <v>september 2021</v>
      </c>
    </row>
    <row r="26" spans="2:3" x14ac:dyDescent="0.25">
      <c r="C26" s="219" t="str">
        <f>HYPERLINK("#'TabA1okt21'!A1", "október 2021")</f>
        <v>október 2021</v>
      </c>
    </row>
    <row r="27" spans="2:3" x14ac:dyDescent="0.25">
      <c r="C27" s="219" t="str">
        <f>HYPERLINK("#'TabA1nov21'!A1", "november 2021")</f>
        <v>november 2021</v>
      </c>
    </row>
    <row r="28" spans="2:3" x14ac:dyDescent="0.25">
      <c r="C28" s="219" t="str">
        <f>HYPERLINK("#'TabA1dec21'!A1", "december 2021")</f>
        <v>december 2021</v>
      </c>
    </row>
    <row r="29" spans="2:3" x14ac:dyDescent="0.25">
      <c r="C29" s="219" t="str">
        <f>HYPERLINK("#'TabA1jan22'!A1", "január 2022")</f>
        <v>január 2022</v>
      </c>
    </row>
    <row r="30" spans="2:3" x14ac:dyDescent="0.25">
      <c r="C30" s="219" t="str">
        <f>HYPERLINK("#'TabA1feb22'!A1", "február 2022")</f>
        <v>február 2022</v>
      </c>
    </row>
    <row r="32" spans="2:3" x14ac:dyDescent="0.25">
      <c r="B32" s="222" t="s">
        <v>132</v>
      </c>
      <c r="C32" s="222"/>
    </row>
    <row r="33" spans="1:3" x14ac:dyDescent="0.25">
      <c r="C33" s="219" t="str">
        <f>HYPERLINK("#'TabA2mar20'!A1", "marec 2020")</f>
        <v>marec 2020</v>
      </c>
    </row>
    <row r="34" spans="1:3" x14ac:dyDescent="0.25">
      <c r="C34" s="219" t="str">
        <f>HYPERLINK("#'TabA2apr20'!A1", "apríl 2020")</f>
        <v>apríl 2020</v>
      </c>
    </row>
    <row r="35" spans="1:3" x14ac:dyDescent="0.25">
      <c r="C35" s="219" t="str">
        <f>HYPERLINK("#'TabA2máj20'!A1", "máj 2020")</f>
        <v>máj 2020</v>
      </c>
    </row>
    <row r="36" spans="1:3" x14ac:dyDescent="0.25">
      <c r="C36" s="219" t="str">
        <f>HYPERLINK("#'TabA2jún20'!A1", "jún 2020")</f>
        <v>jún 2020</v>
      </c>
    </row>
    <row r="37" spans="1:3" x14ac:dyDescent="0.25">
      <c r="C37" s="219" t="str">
        <f>HYPERLINK("#'TabA2júl20'!A1", "júl 2020")</f>
        <v>júl 2020</v>
      </c>
    </row>
    <row r="38" spans="1:3" x14ac:dyDescent="0.25">
      <c r="A38" s="25"/>
      <c r="C38" s="219" t="str">
        <f>HYPERLINK("#'TabA2aug20'!A1", "august 2020")</f>
        <v>august 2020</v>
      </c>
    </row>
    <row r="39" spans="1:3" x14ac:dyDescent="0.25">
      <c r="C39" s="219" t="str">
        <f>HYPERLINK("#'TabA2sep20'!A1", "september 2020")</f>
        <v>september 2020</v>
      </c>
    </row>
    <row r="40" spans="1:3" x14ac:dyDescent="0.25">
      <c r="C40" s="219" t="str">
        <f>HYPERLINK("#'TabA2okt20'!A1", "október 2020")</f>
        <v>október 2020</v>
      </c>
    </row>
    <row r="41" spans="1:3" x14ac:dyDescent="0.25">
      <c r="C41" s="219" t="str">
        <f>HYPERLINK("#'TabA2nov20'!A1", "november 2020")</f>
        <v>november 2020</v>
      </c>
    </row>
    <row r="42" spans="1:3" x14ac:dyDescent="0.25">
      <c r="C42" s="219" t="str">
        <f>HYPERLINK("#'TabA2dec20'!A1", "december 2020")</f>
        <v>december 2020</v>
      </c>
    </row>
    <row r="43" spans="1:3" x14ac:dyDescent="0.25">
      <c r="C43" s="219" t="str">
        <f>HYPERLINK("#'TabA2jan21'!A1", "január 2021")</f>
        <v>január 2021</v>
      </c>
    </row>
    <row r="44" spans="1:3" x14ac:dyDescent="0.25">
      <c r="C44" s="219" t="str">
        <f>HYPERLINK("#'TabA2feb21'!A1", "február 2021")</f>
        <v>február 2021</v>
      </c>
    </row>
    <row r="45" spans="1:3" x14ac:dyDescent="0.25">
      <c r="C45" s="219" t="str">
        <f>HYPERLINK("#'TabA2mar21'!A1", "marec 2021")</f>
        <v>marec 2021</v>
      </c>
    </row>
    <row r="46" spans="1:3" x14ac:dyDescent="0.25">
      <c r="C46" s="219" t="str">
        <f>HYPERLINK("#'TabA2apr21'!A1", "apríl 2021")</f>
        <v>apríl 2021</v>
      </c>
    </row>
    <row r="47" spans="1:3" x14ac:dyDescent="0.25">
      <c r="C47" s="219" t="str">
        <f>HYPERLINK("#'TabA2máj21'!A1", "máj 2021")</f>
        <v>máj 2021</v>
      </c>
    </row>
    <row r="48" spans="1:3" x14ac:dyDescent="0.25">
      <c r="C48" s="219" t="str">
        <f>HYPERLINK("#'TabA2jún21'!A1", "jún 2021")</f>
        <v>jún 2021</v>
      </c>
    </row>
    <row r="49" spans="2:3" x14ac:dyDescent="0.25">
      <c r="C49" s="219" t="str">
        <f>HYPERLINK("#'TabA2júl21'!A1", "júl 2021")</f>
        <v>júl 2021</v>
      </c>
    </row>
    <row r="50" spans="2:3" x14ac:dyDescent="0.25">
      <c r="C50" s="219" t="str">
        <f>HYPERLINK("#'TabA2sep21'!A1", "september 2021")</f>
        <v>september 2021</v>
      </c>
    </row>
    <row r="51" spans="2:3" x14ac:dyDescent="0.25">
      <c r="C51" s="219" t="str">
        <f>HYPERLINK("#'TabA2okt21'!A1", "október 2021")</f>
        <v>október 2021</v>
      </c>
    </row>
    <row r="52" spans="2:3" x14ac:dyDescent="0.25">
      <c r="C52" s="219" t="str">
        <f>HYPERLINK("#'TabA2nov21'!A1", "november 2021")</f>
        <v>november 2021</v>
      </c>
    </row>
    <row r="53" spans="2:3" x14ac:dyDescent="0.25">
      <c r="C53" s="219" t="str">
        <f>HYPERLINK("#'TabA2dec21'!A1", "december 2021")</f>
        <v>december 2021</v>
      </c>
    </row>
    <row r="54" spans="2:3" x14ac:dyDescent="0.25">
      <c r="C54" s="219" t="str">
        <f>HYPERLINK("#'TabA2jan22'!A1", "január 2022")</f>
        <v>január 2022</v>
      </c>
    </row>
    <row r="55" spans="2:3" x14ac:dyDescent="0.25">
      <c r="C55" s="219" t="str">
        <f>HYPERLINK("#'TabA2feb22'!A1", "február 2022")</f>
        <v>február 2022</v>
      </c>
    </row>
    <row r="57" spans="2:3" x14ac:dyDescent="0.25">
      <c r="B57" s="219" t="str">
        <f>HYPERLINK("#'Vysvetlivky'!A1", "Vysvetlivky k tabuľkám")</f>
        <v>Vysvetlivky k tabuľkám</v>
      </c>
      <c r="C57" s="220"/>
    </row>
  </sheetData>
  <mergeCells count="53">
    <mergeCell ref="C54"/>
    <mergeCell ref="C55"/>
    <mergeCell ref="B57:C57"/>
    <mergeCell ref="C48"/>
    <mergeCell ref="C49"/>
    <mergeCell ref="C50"/>
    <mergeCell ref="C51"/>
    <mergeCell ref="C52"/>
    <mergeCell ref="C44"/>
    <mergeCell ref="C45"/>
    <mergeCell ref="C46"/>
    <mergeCell ref="C47"/>
    <mergeCell ref="C53"/>
    <mergeCell ref="C39"/>
    <mergeCell ref="C40"/>
    <mergeCell ref="C41"/>
    <mergeCell ref="C42"/>
    <mergeCell ref="C43"/>
    <mergeCell ref="C34"/>
    <mergeCell ref="C35"/>
    <mergeCell ref="C36"/>
    <mergeCell ref="C37"/>
    <mergeCell ref="C38"/>
    <mergeCell ref="C28"/>
    <mergeCell ref="C29"/>
    <mergeCell ref="C30"/>
    <mergeCell ref="B32:C32"/>
    <mergeCell ref="C33"/>
    <mergeCell ref="C23"/>
    <mergeCell ref="C24"/>
    <mergeCell ref="C25"/>
    <mergeCell ref="C26"/>
    <mergeCell ref="C27"/>
    <mergeCell ref="C18"/>
    <mergeCell ref="C19"/>
    <mergeCell ref="C20"/>
    <mergeCell ref="C21"/>
    <mergeCell ref="C22"/>
    <mergeCell ref="C13"/>
    <mergeCell ref="C14"/>
    <mergeCell ref="C15"/>
    <mergeCell ref="C16"/>
    <mergeCell ref="C17"/>
    <mergeCell ref="C8"/>
    <mergeCell ref="C9"/>
    <mergeCell ref="C10"/>
    <mergeCell ref="C11"/>
    <mergeCell ref="C12"/>
    <mergeCell ref="B4:C4"/>
    <mergeCell ref="B5:C5"/>
    <mergeCell ref="B1:C1"/>
    <mergeCell ref="B3:C3"/>
    <mergeCell ref="B7:C7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114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46">
        <v>52</v>
      </c>
      <c r="C10" s="46">
        <v>45</v>
      </c>
      <c r="D10" s="46">
        <v>5</v>
      </c>
      <c r="E10" s="46">
        <v>0</v>
      </c>
      <c r="F10" s="46">
        <v>0</v>
      </c>
      <c r="G10" s="46">
        <v>2</v>
      </c>
    </row>
    <row r="11" spans="1:7" x14ac:dyDescent="0.25">
      <c r="A11" s="2" t="s">
        <v>11</v>
      </c>
      <c r="B11" s="46">
        <v>22655</v>
      </c>
      <c r="C11" s="46">
        <v>21806</v>
      </c>
      <c r="D11" s="46">
        <v>102</v>
      </c>
      <c r="E11" s="46">
        <v>1</v>
      </c>
      <c r="F11" s="46">
        <v>1</v>
      </c>
      <c r="G11" s="46">
        <v>745</v>
      </c>
    </row>
    <row r="12" spans="1:7" x14ac:dyDescent="0.25">
      <c r="A12" s="2" t="s">
        <v>12</v>
      </c>
      <c r="B12" s="46">
        <v>2562</v>
      </c>
      <c r="C12" s="46">
        <v>1739</v>
      </c>
      <c r="D12" s="46">
        <v>532</v>
      </c>
      <c r="E12" s="46">
        <v>150</v>
      </c>
      <c r="F12" s="46">
        <v>107</v>
      </c>
      <c r="G12" s="46">
        <v>34</v>
      </c>
    </row>
    <row r="13" spans="1:7" x14ac:dyDescent="0.25">
      <c r="A13" s="2" t="s">
        <v>13</v>
      </c>
      <c r="B13" s="46">
        <v>10364</v>
      </c>
      <c r="C13" s="46">
        <v>7333</v>
      </c>
      <c r="D13" s="46">
        <v>2290</v>
      </c>
      <c r="E13" s="46">
        <v>441</v>
      </c>
      <c r="F13" s="46">
        <v>115</v>
      </c>
      <c r="G13" s="46">
        <v>185</v>
      </c>
    </row>
    <row r="14" spans="1:7" x14ac:dyDescent="0.25">
      <c r="A14" s="2" t="s">
        <v>14</v>
      </c>
      <c r="B14" s="46">
        <v>4403</v>
      </c>
      <c r="C14" s="46">
        <v>4248</v>
      </c>
      <c r="D14" s="46">
        <v>11</v>
      </c>
      <c r="E14" s="46">
        <v>0</v>
      </c>
      <c r="F14" s="46">
        <v>0</v>
      </c>
      <c r="G14" s="46">
        <v>144</v>
      </c>
    </row>
    <row r="15" spans="1:7" x14ac:dyDescent="0.25">
      <c r="A15" s="2" t="s">
        <v>15</v>
      </c>
      <c r="B15" s="46">
        <v>522</v>
      </c>
      <c r="C15" s="46">
        <v>53</v>
      </c>
      <c r="D15" s="46">
        <v>2</v>
      </c>
      <c r="E15" s="46">
        <v>0</v>
      </c>
      <c r="F15" s="46">
        <v>0</v>
      </c>
      <c r="G15" s="46">
        <v>467</v>
      </c>
    </row>
    <row r="16" spans="1:7" x14ac:dyDescent="0.25">
      <c r="A16" s="16" t="s">
        <v>107</v>
      </c>
      <c r="B16" s="48">
        <v>40558</v>
      </c>
      <c r="C16" s="48">
        <v>35224</v>
      </c>
      <c r="D16" s="48">
        <v>2942</v>
      </c>
      <c r="E16" s="48">
        <v>592</v>
      </c>
      <c r="F16" s="48">
        <v>223</v>
      </c>
      <c r="G16" s="48">
        <v>1577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46">
        <v>128</v>
      </c>
      <c r="C18" s="46">
        <v>109</v>
      </c>
      <c r="D18" s="46">
        <v>17</v>
      </c>
      <c r="E18" s="46">
        <v>0</v>
      </c>
      <c r="F18" s="46">
        <v>0</v>
      </c>
      <c r="G18" s="46">
        <v>2</v>
      </c>
    </row>
    <row r="19" spans="1:7" x14ac:dyDescent="0.25">
      <c r="A19" s="2" t="s">
        <v>11</v>
      </c>
      <c r="B19" s="46">
        <v>22613</v>
      </c>
      <c r="C19" s="46">
        <v>21764</v>
      </c>
      <c r="D19" s="46">
        <v>102</v>
      </c>
      <c r="E19" s="46">
        <v>1</v>
      </c>
      <c r="F19" s="46">
        <v>1</v>
      </c>
      <c r="G19" s="46">
        <v>745</v>
      </c>
    </row>
    <row r="20" spans="1:7" x14ac:dyDescent="0.25">
      <c r="A20" s="2" t="s">
        <v>12</v>
      </c>
      <c r="B20" s="46">
        <v>52828</v>
      </c>
      <c r="C20" s="46">
        <v>4330</v>
      </c>
      <c r="D20" s="46">
        <v>4894</v>
      </c>
      <c r="E20" s="46">
        <v>6370</v>
      </c>
      <c r="F20" s="46">
        <v>36976</v>
      </c>
      <c r="G20" s="46">
        <v>258</v>
      </c>
    </row>
    <row r="21" spans="1:7" x14ac:dyDescent="0.25">
      <c r="A21" s="2" t="s">
        <v>13</v>
      </c>
      <c r="B21" s="46">
        <v>120721</v>
      </c>
      <c r="C21" s="46">
        <v>19240</v>
      </c>
      <c r="D21" s="46">
        <v>28908</v>
      </c>
      <c r="E21" s="46">
        <v>29843</v>
      </c>
      <c r="F21" s="46">
        <v>40952</v>
      </c>
      <c r="G21" s="46">
        <v>1778</v>
      </c>
    </row>
    <row r="22" spans="1:7" x14ac:dyDescent="0.25">
      <c r="A22" s="2" t="s">
        <v>14</v>
      </c>
      <c r="B22" s="46">
        <v>4392</v>
      </c>
      <c r="C22" s="46">
        <v>4237</v>
      </c>
      <c r="D22" s="46">
        <v>11</v>
      </c>
      <c r="E22" s="46">
        <v>0</v>
      </c>
      <c r="F22" s="46">
        <v>0</v>
      </c>
      <c r="G22" s="46">
        <v>144</v>
      </c>
    </row>
    <row r="23" spans="1:7" x14ac:dyDescent="0.25">
      <c r="A23" s="2" t="s">
        <v>15</v>
      </c>
      <c r="B23" s="46">
        <v>522</v>
      </c>
      <c r="C23" s="46">
        <v>53</v>
      </c>
      <c r="D23" s="46">
        <v>2</v>
      </c>
      <c r="E23" s="46">
        <v>0</v>
      </c>
      <c r="F23" s="46">
        <v>0</v>
      </c>
      <c r="G23" s="46">
        <v>467</v>
      </c>
    </row>
    <row r="24" spans="1:7" x14ac:dyDescent="0.25">
      <c r="A24" s="16" t="s">
        <v>107</v>
      </c>
      <c r="B24" s="48">
        <v>201204</v>
      </c>
      <c r="C24" s="48">
        <v>49733</v>
      </c>
      <c r="D24" s="48">
        <v>33934</v>
      </c>
      <c r="E24" s="48">
        <v>36214</v>
      </c>
      <c r="F24" s="48">
        <v>77929</v>
      </c>
      <c r="G24" s="48">
        <v>3394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47">
        <v>61734.02</v>
      </c>
      <c r="C26" s="47">
        <v>51986.62</v>
      </c>
      <c r="D26" s="47">
        <v>8779.4</v>
      </c>
      <c r="E26" s="47">
        <v>0</v>
      </c>
      <c r="F26" s="47">
        <v>0</v>
      </c>
      <c r="G26" s="47">
        <v>968</v>
      </c>
    </row>
    <row r="27" spans="1:7" x14ac:dyDescent="0.25">
      <c r="A27" s="2" t="s">
        <v>11</v>
      </c>
      <c r="B27" s="47">
        <v>9893560</v>
      </c>
      <c r="C27" s="47">
        <v>9525820</v>
      </c>
      <c r="D27" s="47">
        <v>34560</v>
      </c>
      <c r="E27" s="47">
        <v>540</v>
      </c>
      <c r="F27" s="47">
        <v>420</v>
      </c>
      <c r="G27" s="47">
        <v>332220</v>
      </c>
    </row>
    <row r="28" spans="1:7" x14ac:dyDescent="0.25">
      <c r="A28" s="2" t="s">
        <v>12</v>
      </c>
      <c r="B28" s="47">
        <v>14497878.810000001</v>
      </c>
      <c r="C28" s="47">
        <v>1816074.02</v>
      </c>
      <c r="D28" s="47">
        <v>1966675.79</v>
      </c>
      <c r="E28" s="47">
        <v>1879198.56</v>
      </c>
      <c r="F28" s="47">
        <v>8754724.3300000001</v>
      </c>
      <c r="G28" s="47">
        <v>81206.11</v>
      </c>
    </row>
    <row r="29" spans="1:7" x14ac:dyDescent="0.25">
      <c r="A29" s="2" t="s">
        <v>13</v>
      </c>
      <c r="B29" s="47">
        <v>31426512.050000001</v>
      </c>
      <c r="C29" s="47">
        <v>5379896.8899999997</v>
      </c>
      <c r="D29" s="47">
        <v>8248643.21</v>
      </c>
      <c r="E29" s="47">
        <v>7764571.7999999998</v>
      </c>
      <c r="F29" s="47">
        <v>9573045.3900000006</v>
      </c>
      <c r="G29" s="47">
        <v>460354.76</v>
      </c>
    </row>
    <row r="30" spans="1:7" x14ac:dyDescent="0.25">
      <c r="A30" s="2" t="s">
        <v>14</v>
      </c>
      <c r="B30" s="47">
        <v>927675</v>
      </c>
      <c r="C30" s="47">
        <v>895125</v>
      </c>
      <c r="D30" s="47">
        <v>2310</v>
      </c>
      <c r="E30" s="47">
        <v>0</v>
      </c>
      <c r="F30" s="47">
        <v>0</v>
      </c>
      <c r="G30" s="47">
        <v>30240</v>
      </c>
    </row>
    <row r="31" spans="1:7" x14ac:dyDescent="0.25">
      <c r="A31" s="2" t="s">
        <v>15</v>
      </c>
      <c r="B31" s="47">
        <v>109620</v>
      </c>
      <c r="C31" s="47">
        <v>11130</v>
      </c>
      <c r="D31" s="47">
        <v>420</v>
      </c>
      <c r="E31" s="47">
        <v>0</v>
      </c>
      <c r="F31" s="47">
        <v>0</v>
      </c>
      <c r="G31" s="47">
        <v>98070</v>
      </c>
    </row>
    <row r="32" spans="1:7" x14ac:dyDescent="0.25">
      <c r="A32" s="16" t="s">
        <v>107</v>
      </c>
      <c r="B32" s="49">
        <v>56916979.880000003</v>
      </c>
      <c r="C32" s="49">
        <v>17680032.530000001</v>
      </c>
      <c r="D32" s="49">
        <v>10261388.4</v>
      </c>
      <c r="E32" s="49">
        <v>9644310.3599999994</v>
      </c>
      <c r="F32" s="49">
        <v>18328189.719999999</v>
      </c>
      <c r="G32" s="49">
        <v>1003058.87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115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50">
        <v>71</v>
      </c>
      <c r="C10" s="50">
        <v>58</v>
      </c>
      <c r="D10" s="50">
        <v>9</v>
      </c>
      <c r="E10" s="50">
        <v>1</v>
      </c>
      <c r="F10" s="50">
        <v>0</v>
      </c>
      <c r="G10" s="50">
        <v>3</v>
      </c>
    </row>
    <row r="11" spans="1:7" x14ac:dyDescent="0.25">
      <c r="A11" s="2" t="s">
        <v>11</v>
      </c>
      <c r="B11" s="50">
        <v>24112</v>
      </c>
      <c r="C11" s="50">
        <v>23217</v>
      </c>
      <c r="D11" s="50">
        <v>119</v>
      </c>
      <c r="E11" s="50">
        <v>2</v>
      </c>
      <c r="F11" s="50">
        <v>1</v>
      </c>
      <c r="G11" s="50">
        <v>773</v>
      </c>
    </row>
    <row r="12" spans="1:7" x14ac:dyDescent="0.25">
      <c r="A12" s="2" t="s">
        <v>12</v>
      </c>
      <c r="B12" s="50">
        <v>2616</v>
      </c>
      <c r="C12" s="50">
        <v>1822</v>
      </c>
      <c r="D12" s="50">
        <v>547</v>
      </c>
      <c r="E12" s="50">
        <v>128</v>
      </c>
      <c r="F12" s="50">
        <v>86</v>
      </c>
      <c r="G12" s="50">
        <v>33</v>
      </c>
    </row>
    <row r="13" spans="1:7" x14ac:dyDescent="0.25">
      <c r="A13" s="2" t="s">
        <v>13</v>
      </c>
      <c r="B13" s="50">
        <v>10907</v>
      </c>
      <c r="C13" s="50">
        <v>7782</v>
      </c>
      <c r="D13" s="50">
        <v>2445</v>
      </c>
      <c r="E13" s="50">
        <v>400</v>
      </c>
      <c r="F13" s="50">
        <v>90</v>
      </c>
      <c r="G13" s="50">
        <v>190</v>
      </c>
    </row>
    <row r="14" spans="1:7" x14ac:dyDescent="0.25">
      <c r="A14" s="2" t="s">
        <v>14</v>
      </c>
      <c r="B14" s="50">
        <v>4665</v>
      </c>
      <c r="C14" s="50">
        <v>4509</v>
      </c>
      <c r="D14" s="50">
        <v>11</v>
      </c>
      <c r="E14" s="50">
        <v>0</v>
      </c>
      <c r="F14" s="50">
        <v>0</v>
      </c>
      <c r="G14" s="50">
        <v>145</v>
      </c>
    </row>
    <row r="15" spans="1:7" x14ac:dyDescent="0.25">
      <c r="A15" s="2" t="s">
        <v>15</v>
      </c>
      <c r="B15" s="50">
        <v>583</v>
      </c>
      <c r="C15" s="50">
        <v>56</v>
      </c>
      <c r="D15" s="50">
        <v>3</v>
      </c>
      <c r="E15" s="50">
        <v>0</v>
      </c>
      <c r="F15" s="50">
        <v>0</v>
      </c>
      <c r="G15" s="50">
        <v>524</v>
      </c>
    </row>
    <row r="16" spans="1:7" x14ac:dyDescent="0.25">
      <c r="A16" s="16" t="s">
        <v>107</v>
      </c>
      <c r="B16" s="52">
        <v>42954</v>
      </c>
      <c r="C16" s="52">
        <v>37444</v>
      </c>
      <c r="D16" s="52">
        <v>3134</v>
      </c>
      <c r="E16" s="52">
        <v>531</v>
      </c>
      <c r="F16" s="52">
        <v>177</v>
      </c>
      <c r="G16" s="52">
        <v>1668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50">
        <v>205</v>
      </c>
      <c r="C18" s="50">
        <v>140</v>
      </c>
      <c r="D18" s="50">
        <v>52</v>
      </c>
      <c r="E18" s="50">
        <v>7</v>
      </c>
      <c r="F18" s="50">
        <v>0</v>
      </c>
      <c r="G18" s="50">
        <v>6</v>
      </c>
    </row>
    <row r="19" spans="1:7" x14ac:dyDescent="0.25">
      <c r="A19" s="2" t="s">
        <v>11</v>
      </c>
      <c r="B19" s="50">
        <v>24079</v>
      </c>
      <c r="C19" s="50">
        <v>23165</v>
      </c>
      <c r="D19" s="50">
        <v>136</v>
      </c>
      <c r="E19" s="50">
        <v>2</v>
      </c>
      <c r="F19" s="50">
        <v>1</v>
      </c>
      <c r="G19" s="50">
        <v>775</v>
      </c>
    </row>
    <row r="20" spans="1:7" x14ac:dyDescent="0.25">
      <c r="A20" s="2" t="s">
        <v>12</v>
      </c>
      <c r="B20" s="50">
        <v>43803</v>
      </c>
      <c r="C20" s="50">
        <v>4426</v>
      </c>
      <c r="D20" s="50">
        <v>4917</v>
      </c>
      <c r="E20" s="50">
        <v>4952</v>
      </c>
      <c r="F20" s="50">
        <v>29162</v>
      </c>
      <c r="G20" s="50">
        <v>346</v>
      </c>
    </row>
    <row r="21" spans="1:7" x14ac:dyDescent="0.25">
      <c r="A21" s="2" t="s">
        <v>13</v>
      </c>
      <c r="B21" s="50">
        <v>112816</v>
      </c>
      <c r="C21" s="50">
        <v>20948</v>
      </c>
      <c r="D21" s="50">
        <v>32237</v>
      </c>
      <c r="E21" s="50">
        <v>27150</v>
      </c>
      <c r="F21" s="50">
        <v>31185</v>
      </c>
      <c r="G21" s="50">
        <v>1296</v>
      </c>
    </row>
    <row r="22" spans="1:7" x14ac:dyDescent="0.25">
      <c r="A22" s="2" t="s">
        <v>14</v>
      </c>
      <c r="B22" s="50">
        <v>4656</v>
      </c>
      <c r="C22" s="50">
        <v>4500</v>
      </c>
      <c r="D22" s="50">
        <v>11</v>
      </c>
      <c r="E22" s="50">
        <v>0</v>
      </c>
      <c r="F22" s="50">
        <v>0</v>
      </c>
      <c r="G22" s="50">
        <v>145</v>
      </c>
    </row>
    <row r="23" spans="1:7" x14ac:dyDescent="0.25">
      <c r="A23" s="2" t="s">
        <v>15</v>
      </c>
      <c r="B23" s="50">
        <v>583</v>
      </c>
      <c r="C23" s="50">
        <v>56</v>
      </c>
      <c r="D23" s="50">
        <v>3</v>
      </c>
      <c r="E23" s="50">
        <v>0</v>
      </c>
      <c r="F23" s="50">
        <v>0</v>
      </c>
      <c r="G23" s="50">
        <v>524</v>
      </c>
    </row>
    <row r="24" spans="1:7" x14ac:dyDescent="0.25">
      <c r="A24" s="16" t="s">
        <v>107</v>
      </c>
      <c r="B24" s="52">
        <v>186142</v>
      </c>
      <c r="C24" s="52">
        <v>53235</v>
      </c>
      <c r="D24" s="52">
        <v>37356</v>
      </c>
      <c r="E24" s="52">
        <v>32111</v>
      </c>
      <c r="F24" s="52">
        <v>60348</v>
      </c>
      <c r="G24" s="52">
        <v>3092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51">
        <v>79184.149999999994</v>
      </c>
      <c r="C26" s="51">
        <v>55247.59</v>
      </c>
      <c r="D26" s="51">
        <v>16089.63</v>
      </c>
      <c r="E26" s="51">
        <v>6158.48</v>
      </c>
      <c r="F26" s="51">
        <v>0</v>
      </c>
      <c r="G26" s="51">
        <v>1688.45</v>
      </c>
    </row>
    <row r="27" spans="1:7" x14ac:dyDescent="0.25">
      <c r="A27" s="2" t="s">
        <v>11</v>
      </c>
      <c r="B27" s="51">
        <v>10372695.25</v>
      </c>
      <c r="C27" s="51">
        <v>9986360</v>
      </c>
      <c r="D27" s="51">
        <v>43375.25</v>
      </c>
      <c r="E27" s="51">
        <v>600</v>
      </c>
      <c r="F27" s="51">
        <v>420</v>
      </c>
      <c r="G27" s="51">
        <v>341940</v>
      </c>
    </row>
    <row r="28" spans="1:7" x14ac:dyDescent="0.25">
      <c r="A28" s="2" t="s">
        <v>12</v>
      </c>
      <c r="B28" s="51">
        <v>10316172.609999999</v>
      </c>
      <c r="C28" s="51">
        <v>1812915.17</v>
      </c>
      <c r="D28" s="51">
        <v>2006584.4</v>
      </c>
      <c r="E28" s="51">
        <v>1371311.05</v>
      </c>
      <c r="F28" s="51">
        <v>5063997.2</v>
      </c>
      <c r="G28" s="51">
        <v>61364.79</v>
      </c>
    </row>
    <row r="29" spans="1:7" x14ac:dyDescent="0.25">
      <c r="A29" s="2" t="s">
        <v>13</v>
      </c>
      <c r="B29" s="51">
        <v>28608643.699999999</v>
      </c>
      <c r="C29" s="51">
        <v>5602589.3600000003</v>
      </c>
      <c r="D29" s="51">
        <v>8633356.0800000001</v>
      </c>
      <c r="E29" s="51">
        <v>6958049.1100000003</v>
      </c>
      <c r="F29" s="51">
        <v>7031405.7000000002</v>
      </c>
      <c r="G29" s="51">
        <v>383243.45</v>
      </c>
    </row>
    <row r="30" spans="1:7" x14ac:dyDescent="0.25">
      <c r="A30" s="2" t="s">
        <v>14</v>
      </c>
      <c r="B30" s="51">
        <v>980175</v>
      </c>
      <c r="C30" s="51">
        <v>947415</v>
      </c>
      <c r="D30" s="51">
        <v>2310</v>
      </c>
      <c r="E30" s="51">
        <v>0</v>
      </c>
      <c r="F30" s="51">
        <v>0</v>
      </c>
      <c r="G30" s="51">
        <v>30450</v>
      </c>
    </row>
    <row r="31" spans="1:7" x14ac:dyDescent="0.25">
      <c r="A31" s="2" t="s">
        <v>15</v>
      </c>
      <c r="B31" s="51">
        <v>122430</v>
      </c>
      <c r="C31" s="51">
        <v>11760</v>
      </c>
      <c r="D31" s="51">
        <v>630</v>
      </c>
      <c r="E31" s="51">
        <v>0</v>
      </c>
      <c r="F31" s="51">
        <v>0</v>
      </c>
      <c r="G31" s="51">
        <v>110040</v>
      </c>
    </row>
    <row r="32" spans="1:7" x14ac:dyDescent="0.25">
      <c r="A32" s="16" t="s">
        <v>107</v>
      </c>
      <c r="B32" s="53">
        <v>50479300.710000001</v>
      </c>
      <c r="C32" s="53">
        <v>18416287.120000001</v>
      </c>
      <c r="D32" s="53">
        <v>10702345.359999999</v>
      </c>
      <c r="E32" s="53">
        <v>8336118.6399999997</v>
      </c>
      <c r="F32" s="53">
        <v>12095822.9</v>
      </c>
      <c r="G32" s="53">
        <v>928726.69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116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54">
        <v>1013</v>
      </c>
      <c r="C10" s="54">
        <v>785</v>
      </c>
      <c r="D10" s="54">
        <v>177</v>
      </c>
      <c r="E10" s="54">
        <v>15</v>
      </c>
      <c r="F10" s="54">
        <v>1</v>
      </c>
      <c r="G10" s="54">
        <v>35</v>
      </c>
    </row>
    <row r="11" spans="1:7" x14ac:dyDescent="0.25">
      <c r="A11" s="2" t="s">
        <v>11</v>
      </c>
      <c r="B11" s="54">
        <v>39872</v>
      </c>
      <c r="C11" s="54">
        <v>38204</v>
      </c>
      <c r="D11" s="54">
        <v>310</v>
      </c>
      <c r="E11" s="54">
        <v>7</v>
      </c>
      <c r="F11" s="54">
        <v>1</v>
      </c>
      <c r="G11" s="54">
        <v>1350</v>
      </c>
    </row>
    <row r="12" spans="1:7" x14ac:dyDescent="0.25">
      <c r="A12" s="2" t="s">
        <v>12</v>
      </c>
      <c r="B12" s="54">
        <v>4855</v>
      </c>
      <c r="C12" s="54">
        <v>3405</v>
      </c>
      <c r="D12" s="54">
        <v>1047</v>
      </c>
      <c r="E12" s="54">
        <v>182</v>
      </c>
      <c r="F12" s="54">
        <v>112</v>
      </c>
      <c r="G12" s="54">
        <v>109</v>
      </c>
    </row>
    <row r="13" spans="1:7" x14ac:dyDescent="0.25">
      <c r="A13" s="2" t="s">
        <v>13</v>
      </c>
      <c r="B13" s="54">
        <v>17507</v>
      </c>
      <c r="C13" s="54">
        <v>12828</v>
      </c>
      <c r="D13" s="54">
        <v>3621</v>
      </c>
      <c r="E13" s="54">
        <v>537</v>
      </c>
      <c r="F13" s="54">
        <v>116</v>
      </c>
      <c r="G13" s="54">
        <v>405</v>
      </c>
    </row>
    <row r="14" spans="1:7" x14ac:dyDescent="0.25">
      <c r="A14" s="2" t="s">
        <v>14</v>
      </c>
      <c r="B14" s="54">
        <v>8133</v>
      </c>
      <c r="C14" s="54">
        <v>7798</v>
      </c>
      <c r="D14" s="54">
        <v>13</v>
      </c>
      <c r="E14" s="54">
        <v>0</v>
      </c>
      <c r="F14" s="54">
        <v>0</v>
      </c>
      <c r="G14" s="54">
        <v>322</v>
      </c>
    </row>
    <row r="15" spans="1:7" x14ac:dyDescent="0.25">
      <c r="A15" s="2" t="s">
        <v>15</v>
      </c>
      <c r="B15" s="54">
        <v>884</v>
      </c>
      <c r="C15" s="54">
        <v>113</v>
      </c>
      <c r="D15" s="54">
        <v>2</v>
      </c>
      <c r="E15" s="54">
        <v>0</v>
      </c>
      <c r="F15" s="54">
        <v>0</v>
      </c>
      <c r="G15" s="54">
        <v>769</v>
      </c>
    </row>
    <row r="16" spans="1:7" x14ac:dyDescent="0.25">
      <c r="A16" s="16" t="s">
        <v>107</v>
      </c>
      <c r="B16" s="56">
        <v>72264</v>
      </c>
      <c r="C16" s="56">
        <v>63133</v>
      </c>
      <c r="D16" s="56">
        <v>5170</v>
      </c>
      <c r="E16" s="56">
        <v>741</v>
      </c>
      <c r="F16" s="56">
        <v>230</v>
      </c>
      <c r="G16" s="56">
        <v>2990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54">
        <v>3629</v>
      </c>
      <c r="C18" s="54">
        <v>1758</v>
      </c>
      <c r="D18" s="54">
        <v>1404</v>
      </c>
      <c r="E18" s="54">
        <v>379</v>
      </c>
      <c r="F18" s="54">
        <v>9</v>
      </c>
      <c r="G18" s="54">
        <v>79</v>
      </c>
    </row>
    <row r="19" spans="1:7" x14ac:dyDescent="0.25">
      <c r="A19" s="2" t="s">
        <v>11</v>
      </c>
      <c r="B19" s="54">
        <v>39766</v>
      </c>
      <c r="C19" s="54">
        <v>38091</v>
      </c>
      <c r="D19" s="54">
        <v>310</v>
      </c>
      <c r="E19" s="54">
        <v>9</v>
      </c>
      <c r="F19" s="54">
        <v>1</v>
      </c>
      <c r="G19" s="54">
        <v>1355</v>
      </c>
    </row>
    <row r="20" spans="1:7" x14ac:dyDescent="0.25">
      <c r="A20" s="2" t="s">
        <v>12</v>
      </c>
      <c r="B20" s="54">
        <v>44553</v>
      </c>
      <c r="C20" s="54">
        <v>8242</v>
      </c>
      <c r="D20" s="54">
        <v>9523</v>
      </c>
      <c r="E20" s="54">
        <v>6295</v>
      </c>
      <c r="F20" s="54">
        <v>20035</v>
      </c>
      <c r="G20" s="54">
        <v>458</v>
      </c>
    </row>
    <row r="21" spans="1:7" x14ac:dyDescent="0.25">
      <c r="A21" s="2" t="s">
        <v>13</v>
      </c>
      <c r="B21" s="54">
        <v>155863</v>
      </c>
      <c r="C21" s="54">
        <v>33777</v>
      </c>
      <c r="D21" s="54">
        <v>45988</v>
      </c>
      <c r="E21" s="54">
        <v>37725</v>
      </c>
      <c r="F21" s="54">
        <v>34882</v>
      </c>
      <c r="G21" s="54">
        <v>3491</v>
      </c>
    </row>
    <row r="22" spans="1:7" x14ac:dyDescent="0.25">
      <c r="A22" s="2" t="s">
        <v>14</v>
      </c>
      <c r="B22" s="54">
        <v>8115</v>
      </c>
      <c r="C22" s="54">
        <v>7782</v>
      </c>
      <c r="D22" s="54">
        <v>13</v>
      </c>
      <c r="E22" s="54">
        <v>0</v>
      </c>
      <c r="F22" s="54">
        <v>0</v>
      </c>
      <c r="G22" s="54">
        <v>320</v>
      </c>
    </row>
    <row r="23" spans="1:7" x14ac:dyDescent="0.25">
      <c r="A23" s="2" t="s">
        <v>15</v>
      </c>
      <c r="B23" s="54">
        <v>883</v>
      </c>
      <c r="C23" s="54">
        <v>113</v>
      </c>
      <c r="D23" s="54">
        <v>2</v>
      </c>
      <c r="E23" s="54">
        <v>0</v>
      </c>
      <c r="F23" s="54">
        <v>0</v>
      </c>
      <c r="G23" s="54">
        <v>768</v>
      </c>
    </row>
    <row r="24" spans="1:7" x14ac:dyDescent="0.25">
      <c r="A24" s="16" t="s">
        <v>107</v>
      </c>
      <c r="B24" s="56">
        <v>252809</v>
      </c>
      <c r="C24" s="56">
        <v>89763</v>
      </c>
      <c r="D24" s="56">
        <v>57240</v>
      </c>
      <c r="E24" s="56">
        <v>44408</v>
      </c>
      <c r="F24" s="56">
        <v>54927</v>
      </c>
      <c r="G24" s="56">
        <v>6471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55">
        <v>1322780.3400000001</v>
      </c>
      <c r="C26" s="55">
        <v>629935.06000000006</v>
      </c>
      <c r="D26" s="55">
        <v>550704.43000000005</v>
      </c>
      <c r="E26" s="55">
        <v>114950.54</v>
      </c>
      <c r="F26" s="55">
        <v>2903.87</v>
      </c>
      <c r="G26" s="55">
        <v>24286.44</v>
      </c>
    </row>
    <row r="27" spans="1:7" x14ac:dyDescent="0.25">
      <c r="A27" s="2" t="s">
        <v>11</v>
      </c>
      <c r="B27" s="55">
        <v>24851177.829999998</v>
      </c>
      <c r="C27" s="55">
        <v>23846053.829999998</v>
      </c>
      <c r="D27" s="55">
        <v>158989.06</v>
      </c>
      <c r="E27" s="55">
        <v>3150</v>
      </c>
      <c r="F27" s="55">
        <v>702</v>
      </c>
      <c r="G27" s="55">
        <v>842282.94</v>
      </c>
    </row>
    <row r="28" spans="1:7" x14ac:dyDescent="0.25">
      <c r="A28" s="2" t="s">
        <v>12</v>
      </c>
      <c r="B28" s="55">
        <v>15144357.859999999</v>
      </c>
      <c r="C28" s="55">
        <v>3757047.43</v>
      </c>
      <c r="D28" s="55">
        <v>4628821.74</v>
      </c>
      <c r="E28" s="55">
        <v>2942302.18</v>
      </c>
      <c r="F28" s="55">
        <v>3626595.84</v>
      </c>
      <c r="G28" s="55">
        <v>189590.67</v>
      </c>
    </row>
    <row r="29" spans="1:7" x14ac:dyDescent="0.25">
      <c r="A29" s="2" t="s">
        <v>13</v>
      </c>
      <c r="B29" s="55">
        <v>63093340.590000004</v>
      </c>
      <c r="C29" s="55">
        <v>14260087.91</v>
      </c>
      <c r="D29" s="55">
        <v>20347189.399999999</v>
      </c>
      <c r="E29" s="55">
        <v>14760370.9</v>
      </c>
      <c r="F29" s="55">
        <v>12470902.220000001</v>
      </c>
      <c r="G29" s="55">
        <v>1254790.1599999999</v>
      </c>
    </row>
    <row r="30" spans="1:7" x14ac:dyDescent="0.25">
      <c r="A30" s="2" t="s">
        <v>14</v>
      </c>
      <c r="B30" s="55">
        <v>2454768.61</v>
      </c>
      <c r="C30" s="55">
        <v>2352428.7799999998</v>
      </c>
      <c r="D30" s="55">
        <v>3618</v>
      </c>
      <c r="E30" s="55">
        <v>0</v>
      </c>
      <c r="F30" s="55">
        <v>0</v>
      </c>
      <c r="G30" s="55">
        <v>98721.83</v>
      </c>
    </row>
    <row r="31" spans="1:7" x14ac:dyDescent="0.25">
      <c r="A31" s="2" t="s">
        <v>15</v>
      </c>
      <c r="B31" s="55">
        <v>269580.38</v>
      </c>
      <c r="C31" s="55">
        <v>34263.839999999997</v>
      </c>
      <c r="D31" s="55">
        <v>454.64</v>
      </c>
      <c r="E31" s="55">
        <v>0</v>
      </c>
      <c r="F31" s="55">
        <v>0</v>
      </c>
      <c r="G31" s="55">
        <v>234861.9</v>
      </c>
    </row>
    <row r="32" spans="1:7" x14ac:dyDescent="0.25">
      <c r="A32" s="16" t="s">
        <v>107</v>
      </c>
      <c r="B32" s="57">
        <v>107136005.61</v>
      </c>
      <c r="C32" s="57">
        <v>44879816.850000001</v>
      </c>
      <c r="D32" s="57">
        <v>25689777.27</v>
      </c>
      <c r="E32" s="57">
        <v>17820773.620000001</v>
      </c>
      <c r="F32" s="57">
        <v>16101103.93</v>
      </c>
      <c r="G32" s="57">
        <v>2644533.94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117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58">
        <v>1030</v>
      </c>
      <c r="C10" s="58">
        <v>796</v>
      </c>
      <c r="D10" s="58">
        <v>184</v>
      </c>
      <c r="E10" s="58">
        <v>17</v>
      </c>
      <c r="F10" s="58">
        <v>3</v>
      </c>
      <c r="G10" s="58">
        <v>30</v>
      </c>
    </row>
    <row r="11" spans="1:7" x14ac:dyDescent="0.25">
      <c r="A11" s="2" t="s">
        <v>11</v>
      </c>
      <c r="B11" s="58">
        <v>45711</v>
      </c>
      <c r="C11" s="58">
        <v>43802</v>
      </c>
      <c r="D11" s="58">
        <v>330</v>
      </c>
      <c r="E11" s="58">
        <v>9</v>
      </c>
      <c r="F11" s="58">
        <v>2</v>
      </c>
      <c r="G11" s="58">
        <v>1568</v>
      </c>
    </row>
    <row r="12" spans="1:7" x14ac:dyDescent="0.25">
      <c r="A12" s="2" t="s">
        <v>12</v>
      </c>
      <c r="B12" s="58">
        <v>5142</v>
      </c>
      <c r="C12" s="58">
        <v>3597</v>
      </c>
      <c r="D12" s="58">
        <v>1123</v>
      </c>
      <c r="E12" s="58">
        <v>196</v>
      </c>
      <c r="F12" s="58">
        <v>100</v>
      </c>
      <c r="G12" s="58">
        <v>126</v>
      </c>
    </row>
    <row r="13" spans="1:7" x14ac:dyDescent="0.25">
      <c r="A13" s="2" t="s">
        <v>13</v>
      </c>
      <c r="B13" s="58">
        <v>18598</v>
      </c>
      <c r="C13" s="58">
        <v>13831</v>
      </c>
      <c r="D13" s="58">
        <v>3703</v>
      </c>
      <c r="E13" s="58">
        <v>501</v>
      </c>
      <c r="F13" s="58">
        <v>112</v>
      </c>
      <c r="G13" s="58">
        <v>451</v>
      </c>
    </row>
    <row r="14" spans="1:7" x14ac:dyDescent="0.25">
      <c r="A14" s="2" t="s">
        <v>14</v>
      </c>
      <c r="B14" s="58">
        <v>10826</v>
      </c>
      <c r="C14" s="58">
        <v>10380</v>
      </c>
      <c r="D14" s="58">
        <v>14</v>
      </c>
      <c r="E14" s="58">
        <v>0</v>
      </c>
      <c r="F14" s="58">
        <v>0</v>
      </c>
      <c r="G14" s="58">
        <v>432</v>
      </c>
    </row>
    <row r="15" spans="1:7" x14ac:dyDescent="0.25">
      <c r="A15" s="2" t="s">
        <v>15</v>
      </c>
      <c r="B15" s="58">
        <v>1116</v>
      </c>
      <c r="C15" s="58">
        <v>133</v>
      </c>
      <c r="D15" s="58">
        <v>2</v>
      </c>
      <c r="E15" s="58">
        <v>0</v>
      </c>
      <c r="F15" s="58">
        <v>0</v>
      </c>
      <c r="G15" s="58">
        <v>981</v>
      </c>
    </row>
    <row r="16" spans="1:7" x14ac:dyDescent="0.25">
      <c r="A16" s="16" t="s">
        <v>107</v>
      </c>
      <c r="B16" s="60">
        <v>82423</v>
      </c>
      <c r="C16" s="60">
        <v>72539</v>
      </c>
      <c r="D16" s="60">
        <v>5356</v>
      </c>
      <c r="E16" s="60">
        <v>723</v>
      </c>
      <c r="F16" s="60">
        <v>217</v>
      </c>
      <c r="G16" s="60">
        <v>3588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58">
        <v>3602</v>
      </c>
      <c r="C18" s="58">
        <v>1726</v>
      </c>
      <c r="D18" s="58">
        <v>1403</v>
      </c>
      <c r="E18" s="58">
        <v>359</v>
      </c>
      <c r="F18" s="58">
        <v>59</v>
      </c>
      <c r="G18" s="58">
        <v>55</v>
      </c>
    </row>
    <row r="19" spans="1:7" x14ac:dyDescent="0.25">
      <c r="A19" s="2" t="s">
        <v>11</v>
      </c>
      <c r="B19" s="58">
        <v>45574</v>
      </c>
      <c r="C19" s="58">
        <v>43668</v>
      </c>
      <c r="D19" s="58">
        <v>330</v>
      </c>
      <c r="E19" s="58">
        <v>9</v>
      </c>
      <c r="F19" s="58">
        <v>2</v>
      </c>
      <c r="G19" s="58">
        <v>1565</v>
      </c>
    </row>
    <row r="20" spans="1:7" x14ac:dyDescent="0.25">
      <c r="A20" s="2" t="s">
        <v>12</v>
      </c>
      <c r="B20" s="58">
        <v>39279</v>
      </c>
      <c r="C20" s="58">
        <v>8560</v>
      </c>
      <c r="D20" s="58">
        <v>10127</v>
      </c>
      <c r="E20" s="58">
        <v>6552</v>
      </c>
      <c r="F20" s="58">
        <v>13058</v>
      </c>
      <c r="G20" s="58">
        <v>982</v>
      </c>
    </row>
    <row r="21" spans="1:7" x14ac:dyDescent="0.25">
      <c r="A21" s="2" t="s">
        <v>13</v>
      </c>
      <c r="B21" s="58">
        <v>144596</v>
      </c>
      <c r="C21" s="58">
        <v>35334</v>
      </c>
      <c r="D21" s="58">
        <v>43523</v>
      </c>
      <c r="E21" s="58">
        <v>33459</v>
      </c>
      <c r="F21" s="58">
        <v>29326</v>
      </c>
      <c r="G21" s="58">
        <v>2954</v>
      </c>
    </row>
    <row r="22" spans="1:7" x14ac:dyDescent="0.25">
      <c r="A22" s="2" t="s">
        <v>14</v>
      </c>
      <c r="B22" s="58">
        <v>10814</v>
      </c>
      <c r="C22" s="58">
        <v>10368</v>
      </c>
      <c r="D22" s="58">
        <v>14</v>
      </c>
      <c r="E22" s="58">
        <v>0</v>
      </c>
      <c r="F22" s="58">
        <v>0</v>
      </c>
      <c r="G22" s="58">
        <v>432</v>
      </c>
    </row>
    <row r="23" spans="1:7" x14ac:dyDescent="0.25">
      <c r="A23" s="2" t="s">
        <v>15</v>
      </c>
      <c r="B23" s="58">
        <v>1116</v>
      </c>
      <c r="C23" s="58">
        <v>133</v>
      </c>
      <c r="D23" s="58">
        <v>2</v>
      </c>
      <c r="E23" s="58">
        <v>0</v>
      </c>
      <c r="F23" s="58">
        <v>0</v>
      </c>
      <c r="G23" s="58">
        <v>981</v>
      </c>
    </row>
    <row r="24" spans="1:7" x14ac:dyDescent="0.25">
      <c r="A24" s="16" t="s">
        <v>107</v>
      </c>
      <c r="B24" s="60">
        <v>244981</v>
      </c>
      <c r="C24" s="60">
        <v>99789</v>
      </c>
      <c r="D24" s="60">
        <v>55399</v>
      </c>
      <c r="E24" s="60">
        <v>40379</v>
      </c>
      <c r="F24" s="60">
        <v>42445</v>
      </c>
      <c r="G24" s="60">
        <v>6969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59">
        <v>1877875.34</v>
      </c>
      <c r="C26" s="59">
        <v>822356.06</v>
      </c>
      <c r="D26" s="59">
        <v>808319.68</v>
      </c>
      <c r="E26" s="59">
        <v>176980.63</v>
      </c>
      <c r="F26" s="59">
        <v>36646</v>
      </c>
      <c r="G26" s="59">
        <v>33572.97</v>
      </c>
    </row>
    <row r="27" spans="1:7" x14ac:dyDescent="0.25">
      <c r="A27" s="2" t="s">
        <v>11</v>
      </c>
      <c r="B27" s="59">
        <v>30222351.190000001</v>
      </c>
      <c r="C27" s="59">
        <v>28981714.789999999</v>
      </c>
      <c r="D27" s="59">
        <v>194670.46</v>
      </c>
      <c r="E27" s="59">
        <v>5094.42</v>
      </c>
      <c r="F27" s="59">
        <v>1080</v>
      </c>
      <c r="G27" s="59">
        <v>1039791.52</v>
      </c>
    </row>
    <row r="28" spans="1:7" x14ac:dyDescent="0.25">
      <c r="A28" s="2" t="s">
        <v>12</v>
      </c>
      <c r="B28" s="59">
        <v>15740100.199999999</v>
      </c>
      <c r="C28" s="59">
        <v>4203495.55</v>
      </c>
      <c r="D28" s="59">
        <v>5647376.6799999997</v>
      </c>
      <c r="E28" s="59">
        <v>3604166.77</v>
      </c>
      <c r="F28" s="59">
        <v>1953911.15</v>
      </c>
      <c r="G28" s="59">
        <v>331150.05</v>
      </c>
    </row>
    <row r="29" spans="1:7" x14ac:dyDescent="0.25">
      <c r="A29" s="2" t="s">
        <v>13</v>
      </c>
      <c r="B29" s="59">
        <v>61200312.350000001</v>
      </c>
      <c r="C29" s="59">
        <v>15458071.880000001</v>
      </c>
      <c r="D29" s="59">
        <v>19836232.609999999</v>
      </c>
      <c r="E29" s="59">
        <v>13368402.15</v>
      </c>
      <c r="F29" s="59">
        <v>11335271.16</v>
      </c>
      <c r="G29" s="59">
        <v>1202334.55</v>
      </c>
    </row>
    <row r="30" spans="1:7" x14ac:dyDescent="0.25">
      <c r="A30" s="2" t="s">
        <v>14</v>
      </c>
      <c r="B30" s="59">
        <v>3294782.08</v>
      </c>
      <c r="C30" s="59">
        <v>3158977.96</v>
      </c>
      <c r="D30" s="59">
        <v>4235</v>
      </c>
      <c r="E30" s="59">
        <v>0</v>
      </c>
      <c r="F30" s="59">
        <v>0</v>
      </c>
      <c r="G30" s="59">
        <v>131569.12</v>
      </c>
    </row>
    <row r="31" spans="1:7" x14ac:dyDescent="0.25">
      <c r="A31" s="2" t="s">
        <v>15</v>
      </c>
      <c r="B31" s="59">
        <v>340649</v>
      </c>
      <c r="C31" s="59">
        <v>40926.959999999999</v>
      </c>
      <c r="D31" s="59">
        <v>454.98</v>
      </c>
      <c r="E31" s="59">
        <v>0</v>
      </c>
      <c r="F31" s="59">
        <v>0</v>
      </c>
      <c r="G31" s="59">
        <v>299267.06</v>
      </c>
    </row>
    <row r="32" spans="1:7" x14ac:dyDescent="0.25">
      <c r="A32" s="16" t="s">
        <v>107</v>
      </c>
      <c r="B32" s="61">
        <v>112676070.16</v>
      </c>
      <c r="C32" s="61">
        <v>52665543.200000003</v>
      </c>
      <c r="D32" s="61">
        <v>26491289.41</v>
      </c>
      <c r="E32" s="61">
        <v>17154643.969999999</v>
      </c>
      <c r="F32" s="61">
        <v>13326908.310000001</v>
      </c>
      <c r="G32" s="61">
        <v>3037685.27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118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62">
        <v>2011</v>
      </c>
      <c r="C10" s="62">
        <v>1562</v>
      </c>
      <c r="D10" s="62">
        <v>328</v>
      </c>
      <c r="E10" s="62">
        <v>49</v>
      </c>
      <c r="F10" s="62">
        <v>13</v>
      </c>
      <c r="G10" s="62">
        <v>59</v>
      </c>
    </row>
    <row r="11" spans="1:7" x14ac:dyDescent="0.25">
      <c r="A11" s="2" t="s">
        <v>11</v>
      </c>
      <c r="B11" s="62">
        <v>46909</v>
      </c>
      <c r="C11" s="62">
        <v>45008</v>
      </c>
      <c r="D11" s="62">
        <v>329</v>
      </c>
      <c r="E11" s="62">
        <v>7</v>
      </c>
      <c r="F11" s="62">
        <v>2</v>
      </c>
      <c r="G11" s="62">
        <v>1563</v>
      </c>
    </row>
    <row r="12" spans="1:7" x14ac:dyDescent="0.25">
      <c r="A12" s="2" t="s">
        <v>12</v>
      </c>
      <c r="B12" s="62">
        <v>5912</v>
      </c>
      <c r="C12" s="62">
        <v>4177</v>
      </c>
      <c r="D12" s="62">
        <v>1271</v>
      </c>
      <c r="E12" s="62">
        <v>215</v>
      </c>
      <c r="F12" s="62">
        <v>100</v>
      </c>
      <c r="G12" s="62">
        <v>149</v>
      </c>
    </row>
    <row r="13" spans="1:7" x14ac:dyDescent="0.25">
      <c r="A13" s="2" t="s">
        <v>13</v>
      </c>
      <c r="B13" s="62">
        <v>17790</v>
      </c>
      <c r="C13" s="62">
        <v>13139</v>
      </c>
      <c r="D13" s="62">
        <v>3598</v>
      </c>
      <c r="E13" s="62">
        <v>508</v>
      </c>
      <c r="F13" s="62">
        <v>123</v>
      </c>
      <c r="G13" s="62">
        <v>422</v>
      </c>
    </row>
    <row r="14" spans="1:7" x14ac:dyDescent="0.25">
      <c r="A14" s="2" t="s">
        <v>14</v>
      </c>
      <c r="B14" s="62">
        <v>9882</v>
      </c>
      <c r="C14" s="62">
        <v>9471</v>
      </c>
      <c r="D14" s="62">
        <v>14</v>
      </c>
      <c r="E14" s="62">
        <v>0</v>
      </c>
      <c r="F14" s="62">
        <v>0</v>
      </c>
      <c r="G14" s="62">
        <v>397</v>
      </c>
    </row>
    <row r="15" spans="1:7" x14ac:dyDescent="0.25">
      <c r="A15" s="2" t="s">
        <v>15</v>
      </c>
      <c r="B15" s="62">
        <v>1083</v>
      </c>
      <c r="C15" s="62">
        <v>141</v>
      </c>
      <c r="D15" s="62">
        <v>2</v>
      </c>
      <c r="E15" s="62">
        <v>0</v>
      </c>
      <c r="F15" s="62">
        <v>0</v>
      </c>
      <c r="G15" s="62">
        <v>940</v>
      </c>
    </row>
    <row r="16" spans="1:7" x14ac:dyDescent="0.25">
      <c r="A16" s="16" t="s">
        <v>107</v>
      </c>
      <c r="B16" s="64">
        <v>83587</v>
      </c>
      <c r="C16" s="64">
        <v>73498</v>
      </c>
      <c r="D16" s="64">
        <v>5542</v>
      </c>
      <c r="E16" s="64">
        <v>779</v>
      </c>
      <c r="F16" s="64">
        <v>238</v>
      </c>
      <c r="G16" s="64">
        <v>3530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62">
        <v>10670</v>
      </c>
      <c r="C18" s="62">
        <v>3510</v>
      </c>
      <c r="D18" s="62">
        <v>2599</v>
      </c>
      <c r="E18" s="62">
        <v>1895</v>
      </c>
      <c r="F18" s="62">
        <v>2541</v>
      </c>
      <c r="G18" s="62">
        <v>125</v>
      </c>
    </row>
    <row r="19" spans="1:7" x14ac:dyDescent="0.25">
      <c r="A19" s="2" t="s">
        <v>11</v>
      </c>
      <c r="B19" s="62">
        <v>46786</v>
      </c>
      <c r="C19" s="62">
        <v>44893</v>
      </c>
      <c r="D19" s="62">
        <v>327</v>
      </c>
      <c r="E19" s="62">
        <v>7</v>
      </c>
      <c r="F19" s="62">
        <v>2</v>
      </c>
      <c r="G19" s="62">
        <v>1557</v>
      </c>
    </row>
    <row r="20" spans="1:7" x14ac:dyDescent="0.25">
      <c r="A20" s="2" t="s">
        <v>12</v>
      </c>
      <c r="B20" s="62">
        <v>42037</v>
      </c>
      <c r="C20" s="62">
        <v>10105</v>
      </c>
      <c r="D20" s="62">
        <v>11641</v>
      </c>
      <c r="E20" s="62">
        <v>8031</v>
      </c>
      <c r="F20" s="62">
        <v>11228</v>
      </c>
      <c r="G20" s="62">
        <v>1032</v>
      </c>
    </row>
    <row r="21" spans="1:7" x14ac:dyDescent="0.25">
      <c r="A21" s="2" t="s">
        <v>13</v>
      </c>
      <c r="B21" s="62">
        <v>151965</v>
      </c>
      <c r="C21" s="62">
        <v>33603</v>
      </c>
      <c r="D21" s="62">
        <v>41547</v>
      </c>
      <c r="E21" s="62">
        <v>33705</v>
      </c>
      <c r="F21" s="62">
        <v>40239</v>
      </c>
      <c r="G21" s="62">
        <v>2871</v>
      </c>
    </row>
    <row r="22" spans="1:7" x14ac:dyDescent="0.25">
      <c r="A22" s="2" t="s">
        <v>14</v>
      </c>
      <c r="B22" s="62">
        <v>9867</v>
      </c>
      <c r="C22" s="62">
        <v>9456</v>
      </c>
      <c r="D22" s="62">
        <v>14</v>
      </c>
      <c r="E22" s="62">
        <v>0</v>
      </c>
      <c r="F22" s="62">
        <v>0</v>
      </c>
      <c r="G22" s="62">
        <v>397</v>
      </c>
    </row>
    <row r="23" spans="1:7" x14ac:dyDescent="0.25">
      <c r="A23" s="2" t="s">
        <v>15</v>
      </c>
      <c r="B23" s="62">
        <v>1083</v>
      </c>
      <c r="C23" s="62">
        <v>141</v>
      </c>
      <c r="D23" s="62">
        <v>2</v>
      </c>
      <c r="E23" s="62">
        <v>0</v>
      </c>
      <c r="F23" s="62">
        <v>0</v>
      </c>
      <c r="G23" s="62">
        <v>940</v>
      </c>
    </row>
    <row r="24" spans="1:7" x14ac:dyDescent="0.25">
      <c r="A24" s="16" t="s">
        <v>107</v>
      </c>
      <c r="B24" s="64">
        <v>262408</v>
      </c>
      <c r="C24" s="64">
        <v>101708</v>
      </c>
      <c r="D24" s="64">
        <v>56130</v>
      </c>
      <c r="E24" s="64">
        <v>43638</v>
      </c>
      <c r="F24" s="64">
        <v>54010</v>
      </c>
      <c r="G24" s="64">
        <v>6922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63">
        <v>3492464.91</v>
      </c>
      <c r="C26" s="63">
        <v>1226871.57</v>
      </c>
      <c r="D26" s="63">
        <v>1155840.76</v>
      </c>
      <c r="E26" s="63">
        <v>615198.46</v>
      </c>
      <c r="F26" s="63">
        <v>445876.27</v>
      </c>
      <c r="G26" s="63">
        <v>48677.85</v>
      </c>
    </row>
    <row r="27" spans="1:7" x14ac:dyDescent="0.25">
      <c r="A27" s="2" t="s">
        <v>11</v>
      </c>
      <c r="B27" s="63">
        <v>31204391.91</v>
      </c>
      <c r="C27" s="63">
        <v>29967732.079999998</v>
      </c>
      <c r="D27" s="63">
        <v>195300.74</v>
      </c>
      <c r="E27" s="63">
        <v>3690</v>
      </c>
      <c r="F27" s="63">
        <v>1080</v>
      </c>
      <c r="G27" s="63">
        <v>1036589.09</v>
      </c>
    </row>
    <row r="28" spans="1:7" x14ac:dyDescent="0.25">
      <c r="A28" s="2" t="s">
        <v>12</v>
      </c>
      <c r="B28" s="63">
        <v>17080159.989999998</v>
      </c>
      <c r="C28" s="63">
        <v>4623732.91</v>
      </c>
      <c r="D28" s="63">
        <v>5940340.0099999998</v>
      </c>
      <c r="E28" s="63">
        <v>3745849.26</v>
      </c>
      <c r="F28" s="63">
        <v>2409997.44</v>
      </c>
      <c r="G28" s="63">
        <v>360240.37</v>
      </c>
    </row>
    <row r="29" spans="1:7" x14ac:dyDescent="0.25">
      <c r="A29" s="2" t="s">
        <v>13</v>
      </c>
      <c r="B29" s="63">
        <v>65599537.770000003</v>
      </c>
      <c r="C29" s="63">
        <v>15051080.77</v>
      </c>
      <c r="D29" s="63">
        <v>19343850.32</v>
      </c>
      <c r="E29" s="63">
        <v>14061449</v>
      </c>
      <c r="F29" s="63">
        <v>15933786.09</v>
      </c>
      <c r="G29" s="63">
        <v>1209371.5900000001</v>
      </c>
    </row>
    <row r="30" spans="1:7" x14ac:dyDescent="0.25">
      <c r="A30" s="2" t="s">
        <v>14</v>
      </c>
      <c r="B30" s="63">
        <v>3016891.37</v>
      </c>
      <c r="C30" s="63">
        <v>2892747.17</v>
      </c>
      <c r="D30" s="63">
        <v>4235</v>
      </c>
      <c r="E30" s="63">
        <v>0</v>
      </c>
      <c r="F30" s="63">
        <v>0</v>
      </c>
      <c r="G30" s="63">
        <v>119909.2</v>
      </c>
    </row>
    <row r="31" spans="1:7" x14ac:dyDescent="0.25">
      <c r="A31" s="2" t="s">
        <v>15</v>
      </c>
      <c r="B31" s="63">
        <v>331022.78999999998</v>
      </c>
      <c r="C31" s="63">
        <v>43066.47</v>
      </c>
      <c r="D31" s="63">
        <v>630</v>
      </c>
      <c r="E31" s="63">
        <v>0</v>
      </c>
      <c r="F31" s="63">
        <v>0</v>
      </c>
      <c r="G31" s="63">
        <v>287326.32</v>
      </c>
    </row>
    <row r="32" spans="1:7" x14ac:dyDescent="0.25">
      <c r="A32" s="16" t="s">
        <v>107</v>
      </c>
      <c r="B32" s="65">
        <v>120724468.73999999</v>
      </c>
      <c r="C32" s="65">
        <v>53805230.969999999</v>
      </c>
      <c r="D32" s="65">
        <v>26640196.829999998</v>
      </c>
      <c r="E32" s="65">
        <v>18426186.719999999</v>
      </c>
      <c r="F32" s="65">
        <v>18790739.800000001</v>
      </c>
      <c r="G32" s="65">
        <v>3062114.42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119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66">
        <v>3379</v>
      </c>
      <c r="C10" s="66">
        <v>2652</v>
      </c>
      <c r="D10" s="66">
        <v>532</v>
      </c>
      <c r="E10" s="66">
        <v>85</v>
      </c>
      <c r="F10" s="66">
        <v>22</v>
      </c>
      <c r="G10" s="66">
        <v>88</v>
      </c>
    </row>
    <row r="11" spans="1:7" x14ac:dyDescent="0.25">
      <c r="A11" s="2" t="s">
        <v>11</v>
      </c>
      <c r="B11" s="66">
        <v>65236</v>
      </c>
      <c r="C11" s="66">
        <v>62594</v>
      </c>
      <c r="D11" s="66">
        <v>457</v>
      </c>
      <c r="E11" s="66">
        <v>10</v>
      </c>
      <c r="F11" s="66">
        <v>2</v>
      </c>
      <c r="G11" s="66">
        <v>2173</v>
      </c>
    </row>
    <row r="12" spans="1:7" x14ac:dyDescent="0.25">
      <c r="A12" s="2" t="s">
        <v>12</v>
      </c>
      <c r="B12" s="66">
        <v>7619</v>
      </c>
      <c r="C12" s="66">
        <v>5497</v>
      </c>
      <c r="D12" s="66">
        <v>1575</v>
      </c>
      <c r="E12" s="66">
        <v>264</v>
      </c>
      <c r="F12" s="66">
        <v>97</v>
      </c>
      <c r="G12" s="66">
        <v>186</v>
      </c>
    </row>
    <row r="13" spans="1:7" x14ac:dyDescent="0.25">
      <c r="A13" s="2" t="s">
        <v>13</v>
      </c>
      <c r="B13" s="66">
        <v>24294</v>
      </c>
      <c r="C13" s="66">
        <v>17762</v>
      </c>
      <c r="D13" s="66">
        <v>5054</v>
      </c>
      <c r="E13" s="66">
        <v>731</v>
      </c>
      <c r="F13" s="66">
        <v>161</v>
      </c>
      <c r="G13" s="66">
        <v>586</v>
      </c>
    </row>
    <row r="14" spans="1:7" x14ac:dyDescent="0.25">
      <c r="A14" s="2" t="s">
        <v>14</v>
      </c>
      <c r="B14" s="66">
        <v>15914</v>
      </c>
      <c r="C14" s="66">
        <v>15273</v>
      </c>
      <c r="D14" s="66">
        <v>24</v>
      </c>
      <c r="E14" s="66">
        <v>0</v>
      </c>
      <c r="F14" s="66">
        <v>0</v>
      </c>
      <c r="G14" s="66">
        <v>617</v>
      </c>
    </row>
    <row r="15" spans="1:7" x14ac:dyDescent="0.25">
      <c r="A15" s="2" t="s">
        <v>15</v>
      </c>
      <c r="B15" s="66">
        <v>1411</v>
      </c>
      <c r="C15" s="66">
        <v>174</v>
      </c>
      <c r="D15" s="66">
        <v>3</v>
      </c>
      <c r="E15" s="66">
        <v>0</v>
      </c>
      <c r="F15" s="66">
        <v>0</v>
      </c>
      <c r="G15" s="66">
        <v>1234</v>
      </c>
    </row>
    <row r="16" spans="1:7" x14ac:dyDescent="0.25">
      <c r="A16" s="16" t="s">
        <v>107</v>
      </c>
      <c r="B16" s="68">
        <v>117853</v>
      </c>
      <c r="C16" s="68">
        <v>103952</v>
      </c>
      <c r="D16" s="68">
        <v>7645</v>
      </c>
      <c r="E16" s="68">
        <v>1090</v>
      </c>
      <c r="F16" s="68">
        <v>282</v>
      </c>
      <c r="G16" s="68">
        <v>4884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66">
        <v>19743</v>
      </c>
      <c r="C18" s="66">
        <v>6195</v>
      </c>
      <c r="D18" s="66">
        <v>4350</v>
      </c>
      <c r="E18" s="66">
        <v>3360</v>
      </c>
      <c r="F18" s="66">
        <v>5633</v>
      </c>
      <c r="G18" s="66">
        <v>205</v>
      </c>
    </row>
    <row r="19" spans="1:7" x14ac:dyDescent="0.25">
      <c r="A19" s="2" t="s">
        <v>11</v>
      </c>
      <c r="B19" s="66">
        <v>65049</v>
      </c>
      <c r="C19" s="66">
        <v>62416</v>
      </c>
      <c r="D19" s="66">
        <v>454</v>
      </c>
      <c r="E19" s="66">
        <v>10</v>
      </c>
      <c r="F19" s="66">
        <v>2</v>
      </c>
      <c r="G19" s="66">
        <v>2167</v>
      </c>
    </row>
    <row r="20" spans="1:7" x14ac:dyDescent="0.25">
      <c r="A20" s="2" t="s">
        <v>12</v>
      </c>
      <c r="B20" s="66">
        <v>48972</v>
      </c>
      <c r="C20" s="66">
        <v>13332</v>
      </c>
      <c r="D20" s="66">
        <v>14501</v>
      </c>
      <c r="E20" s="66">
        <v>9985</v>
      </c>
      <c r="F20" s="66">
        <v>10489</v>
      </c>
      <c r="G20" s="66">
        <v>665</v>
      </c>
    </row>
    <row r="21" spans="1:7" x14ac:dyDescent="0.25">
      <c r="A21" s="2" t="s">
        <v>13</v>
      </c>
      <c r="B21" s="66">
        <v>210287</v>
      </c>
      <c r="C21" s="66">
        <v>46309</v>
      </c>
      <c r="D21" s="66">
        <v>60495</v>
      </c>
      <c r="E21" s="66">
        <v>50254</v>
      </c>
      <c r="F21" s="66">
        <v>48442</v>
      </c>
      <c r="G21" s="66">
        <v>4787</v>
      </c>
    </row>
    <row r="22" spans="1:7" x14ac:dyDescent="0.25">
      <c r="A22" s="2" t="s">
        <v>14</v>
      </c>
      <c r="B22" s="66">
        <v>15897</v>
      </c>
      <c r="C22" s="66">
        <v>15257</v>
      </c>
      <c r="D22" s="66">
        <v>24</v>
      </c>
      <c r="E22" s="66">
        <v>0</v>
      </c>
      <c r="F22" s="66">
        <v>0</v>
      </c>
      <c r="G22" s="66">
        <v>616</v>
      </c>
    </row>
    <row r="23" spans="1:7" x14ac:dyDescent="0.25">
      <c r="A23" s="2" t="s">
        <v>15</v>
      </c>
      <c r="B23" s="66">
        <v>1411</v>
      </c>
      <c r="C23" s="66">
        <v>174</v>
      </c>
      <c r="D23" s="66">
        <v>3</v>
      </c>
      <c r="E23" s="66">
        <v>0</v>
      </c>
      <c r="F23" s="66">
        <v>0</v>
      </c>
      <c r="G23" s="66">
        <v>1234</v>
      </c>
    </row>
    <row r="24" spans="1:7" x14ac:dyDescent="0.25">
      <c r="A24" s="16" t="s">
        <v>107</v>
      </c>
      <c r="B24" s="68">
        <v>361359</v>
      </c>
      <c r="C24" s="68">
        <v>143683</v>
      </c>
      <c r="D24" s="68">
        <v>79827</v>
      </c>
      <c r="E24" s="68">
        <v>63609</v>
      </c>
      <c r="F24" s="68">
        <v>64566</v>
      </c>
      <c r="G24" s="68">
        <v>9674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67">
        <v>11294444.84</v>
      </c>
      <c r="C26" s="67">
        <v>3010136.66</v>
      </c>
      <c r="D26" s="67">
        <v>2398605.2000000002</v>
      </c>
      <c r="E26" s="67">
        <v>2130355.75</v>
      </c>
      <c r="F26" s="67">
        <v>3652774.31</v>
      </c>
      <c r="G26" s="67">
        <v>102572.92</v>
      </c>
    </row>
    <row r="27" spans="1:7" x14ac:dyDescent="0.25">
      <c r="A27" s="2" t="s">
        <v>11</v>
      </c>
      <c r="B27" s="67">
        <v>47744061.299999997</v>
      </c>
      <c r="C27" s="67">
        <v>45820562.380000003</v>
      </c>
      <c r="D27" s="67">
        <v>313074.49</v>
      </c>
      <c r="E27" s="67">
        <v>6554.78</v>
      </c>
      <c r="F27" s="67">
        <v>1080</v>
      </c>
      <c r="G27" s="67">
        <v>1602789.65</v>
      </c>
    </row>
    <row r="28" spans="1:7" x14ac:dyDescent="0.25">
      <c r="A28" s="2" t="s">
        <v>12</v>
      </c>
      <c r="B28" s="67">
        <v>22732748.370000001</v>
      </c>
      <c r="C28" s="67">
        <v>6545678.3799999999</v>
      </c>
      <c r="D28" s="67">
        <v>7497450.6600000001</v>
      </c>
      <c r="E28" s="67">
        <v>5225739.41</v>
      </c>
      <c r="F28" s="67">
        <v>3151188.54</v>
      </c>
      <c r="G28" s="67">
        <v>312691.38</v>
      </c>
    </row>
    <row r="29" spans="1:7" x14ac:dyDescent="0.25">
      <c r="A29" s="2" t="s">
        <v>13</v>
      </c>
      <c r="B29" s="67">
        <v>101365653.23999999</v>
      </c>
      <c r="C29" s="67">
        <v>23498773.109999999</v>
      </c>
      <c r="D29" s="67">
        <v>31612723.370000001</v>
      </c>
      <c r="E29" s="67">
        <v>23042393.850000001</v>
      </c>
      <c r="F29" s="67">
        <v>20971809.260000002</v>
      </c>
      <c r="G29" s="67">
        <v>2239953.65</v>
      </c>
    </row>
    <row r="30" spans="1:7" x14ac:dyDescent="0.25">
      <c r="A30" s="2" t="s">
        <v>14</v>
      </c>
      <c r="B30" s="67">
        <v>4903453.58</v>
      </c>
      <c r="C30" s="67">
        <v>4706814.45</v>
      </c>
      <c r="D30" s="67">
        <v>7016.39</v>
      </c>
      <c r="E30" s="67">
        <v>0</v>
      </c>
      <c r="F30" s="67">
        <v>0</v>
      </c>
      <c r="G30" s="67">
        <v>189622.74</v>
      </c>
    </row>
    <row r="31" spans="1:7" x14ac:dyDescent="0.25">
      <c r="A31" s="2" t="s">
        <v>15</v>
      </c>
      <c r="B31" s="67">
        <v>433120.45</v>
      </c>
      <c r="C31" s="67">
        <v>54109.73</v>
      </c>
      <c r="D31" s="67">
        <v>945</v>
      </c>
      <c r="E31" s="67">
        <v>0</v>
      </c>
      <c r="F31" s="67">
        <v>0</v>
      </c>
      <c r="G31" s="67">
        <v>378065.72</v>
      </c>
    </row>
    <row r="32" spans="1:7" x14ac:dyDescent="0.25">
      <c r="A32" s="16" t="s">
        <v>107</v>
      </c>
      <c r="B32" s="69">
        <v>188473481.78</v>
      </c>
      <c r="C32" s="69">
        <v>83636074.709999993</v>
      </c>
      <c r="D32" s="69">
        <v>41829815.109999999</v>
      </c>
      <c r="E32" s="69">
        <v>30405043.789999999</v>
      </c>
      <c r="F32" s="69">
        <v>27776852.109999999</v>
      </c>
      <c r="G32" s="69">
        <v>4825696.0599999996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120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70">
        <v>3176</v>
      </c>
      <c r="C10" s="70">
        <v>2482</v>
      </c>
      <c r="D10" s="70">
        <v>493</v>
      </c>
      <c r="E10" s="70">
        <v>90</v>
      </c>
      <c r="F10" s="70">
        <v>28</v>
      </c>
      <c r="G10" s="70">
        <v>83</v>
      </c>
    </row>
    <row r="11" spans="1:7" x14ac:dyDescent="0.25">
      <c r="A11" s="2" t="s">
        <v>11</v>
      </c>
      <c r="B11" s="70">
        <v>70892</v>
      </c>
      <c r="C11" s="70">
        <v>68204</v>
      </c>
      <c r="D11" s="70">
        <v>451</v>
      </c>
      <c r="E11" s="70">
        <v>10</v>
      </c>
      <c r="F11" s="70">
        <v>2</v>
      </c>
      <c r="G11" s="70">
        <v>2225</v>
      </c>
    </row>
    <row r="12" spans="1:7" x14ac:dyDescent="0.25">
      <c r="A12" s="2" t="s">
        <v>12</v>
      </c>
      <c r="B12" s="70">
        <v>8153</v>
      </c>
      <c r="C12" s="70">
        <v>5954</v>
      </c>
      <c r="D12" s="70">
        <v>1649</v>
      </c>
      <c r="E12" s="70">
        <v>259</v>
      </c>
      <c r="F12" s="70">
        <v>101</v>
      </c>
      <c r="G12" s="70">
        <v>190</v>
      </c>
    </row>
    <row r="13" spans="1:7" x14ac:dyDescent="0.25">
      <c r="A13" s="2" t="s">
        <v>13</v>
      </c>
      <c r="B13" s="70">
        <v>23221</v>
      </c>
      <c r="C13" s="70">
        <v>17190</v>
      </c>
      <c r="D13" s="70">
        <v>4680</v>
      </c>
      <c r="E13" s="70">
        <v>629</v>
      </c>
      <c r="F13" s="70">
        <v>157</v>
      </c>
      <c r="G13" s="70">
        <v>565</v>
      </c>
    </row>
    <row r="14" spans="1:7" x14ac:dyDescent="0.25">
      <c r="A14" s="2" t="s">
        <v>14</v>
      </c>
      <c r="B14" s="70">
        <v>13607</v>
      </c>
      <c r="C14" s="70">
        <v>13121</v>
      </c>
      <c r="D14" s="70">
        <v>23</v>
      </c>
      <c r="E14" s="70">
        <v>0</v>
      </c>
      <c r="F14" s="70">
        <v>0</v>
      </c>
      <c r="G14" s="70">
        <v>463</v>
      </c>
    </row>
    <row r="15" spans="1:7" x14ac:dyDescent="0.25">
      <c r="A15" s="2" t="s">
        <v>15</v>
      </c>
      <c r="B15" s="70">
        <v>1461</v>
      </c>
      <c r="C15" s="70">
        <v>177</v>
      </c>
      <c r="D15" s="70">
        <v>4</v>
      </c>
      <c r="E15" s="70">
        <v>0</v>
      </c>
      <c r="F15" s="70">
        <v>0</v>
      </c>
      <c r="G15" s="70">
        <v>1280</v>
      </c>
    </row>
    <row r="16" spans="1:7" x14ac:dyDescent="0.25">
      <c r="A16" s="16" t="s">
        <v>107</v>
      </c>
      <c r="B16" s="72">
        <v>120510</v>
      </c>
      <c r="C16" s="72">
        <v>107128</v>
      </c>
      <c r="D16" s="72">
        <v>7300</v>
      </c>
      <c r="E16" s="72">
        <v>988</v>
      </c>
      <c r="F16" s="72">
        <v>288</v>
      </c>
      <c r="G16" s="72">
        <v>4806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70">
        <v>20401</v>
      </c>
      <c r="C18" s="70">
        <v>5844</v>
      </c>
      <c r="D18" s="70">
        <v>3823</v>
      </c>
      <c r="E18" s="70">
        <v>3738</v>
      </c>
      <c r="F18" s="70">
        <v>6786</v>
      </c>
      <c r="G18" s="70">
        <v>210</v>
      </c>
    </row>
    <row r="19" spans="1:7" x14ac:dyDescent="0.25">
      <c r="A19" s="2" t="s">
        <v>11</v>
      </c>
      <c r="B19" s="70">
        <v>70722</v>
      </c>
      <c r="C19" s="70">
        <v>68031</v>
      </c>
      <c r="D19" s="70">
        <v>457</v>
      </c>
      <c r="E19" s="70">
        <v>10</v>
      </c>
      <c r="F19" s="70">
        <v>2</v>
      </c>
      <c r="G19" s="70">
        <v>2222</v>
      </c>
    </row>
    <row r="20" spans="1:7" x14ac:dyDescent="0.25">
      <c r="A20" s="2" t="s">
        <v>12</v>
      </c>
      <c r="B20" s="70">
        <v>50115</v>
      </c>
      <c r="C20" s="70">
        <v>14227</v>
      </c>
      <c r="D20" s="70">
        <v>14975</v>
      </c>
      <c r="E20" s="70">
        <v>9574</v>
      </c>
      <c r="F20" s="70">
        <v>10125</v>
      </c>
      <c r="G20" s="70">
        <v>1214</v>
      </c>
    </row>
    <row r="21" spans="1:7" x14ac:dyDescent="0.25">
      <c r="A21" s="2" t="s">
        <v>13</v>
      </c>
      <c r="B21" s="70">
        <v>190378</v>
      </c>
      <c r="C21" s="70">
        <v>44682</v>
      </c>
      <c r="D21" s="70">
        <v>56033</v>
      </c>
      <c r="E21" s="70">
        <v>42546</v>
      </c>
      <c r="F21" s="70">
        <v>42579</v>
      </c>
      <c r="G21" s="70">
        <v>4538</v>
      </c>
    </row>
    <row r="22" spans="1:7" x14ac:dyDescent="0.25">
      <c r="A22" s="2" t="s">
        <v>14</v>
      </c>
      <c r="B22" s="70">
        <v>13593</v>
      </c>
      <c r="C22" s="70">
        <v>13107</v>
      </c>
      <c r="D22" s="70">
        <v>23</v>
      </c>
      <c r="E22" s="70">
        <v>0</v>
      </c>
      <c r="F22" s="70">
        <v>0</v>
      </c>
      <c r="G22" s="70">
        <v>463</v>
      </c>
    </row>
    <row r="23" spans="1:7" x14ac:dyDescent="0.25">
      <c r="A23" s="2" t="s">
        <v>15</v>
      </c>
      <c r="B23" s="70">
        <v>1457</v>
      </c>
      <c r="C23" s="70">
        <v>177</v>
      </c>
      <c r="D23" s="70">
        <v>3</v>
      </c>
      <c r="E23" s="70">
        <v>0</v>
      </c>
      <c r="F23" s="70">
        <v>0</v>
      </c>
      <c r="G23" s="70">
        <v>1277</v>
      </c>
    </row>
    <row r="24" spans="1:7" x14ac:dyDescent="0.25">
      <c r="A24" s="16" t="s">
        <v>107</v>
      </c>
      <c r="B24" s="72">
        <v>346666</v>
      </c>
      <c r="C24" s="72">
        <v>146068</v>
      </c>
      <c r="D24" s="72">
        <v>75314</v>
      </c>
      <c r="E24" s="72">
        <v>55868</v>
      </c>
      <c r="F24" s="72">
        <v>59492</v>
      </c>
      <c r="G24" s="72">
        <v>9924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71">
        <v>14853301.939999999</v>
      </c>
      <c r="C26" s="71">
        <v>3842083.76</v>
      </c>
      <c r="D26" s="71">
        <v>2934523.29</v>
      </c>
      <c r="E26" s="71">
        <v>2869243.21</v>
      </c>
      <c r="F26" s="71">
        <v>5068735.01</v>
      </c>
      <c r="G26" s="71">
        <v>138716.67000000001</v>
      </c>
    </row>
    <row r="27" spans="1:7" x14ac:dyDescent="0.25">
      <c r="A27" s="2" t="s">
        <v>11</v>
      </c>
      <c r="B27" s="71">
        <v>56732918.189999998</v>
      </c>
      <c r="C27" s="71">
        <v>54610370.740000002</v>
      </c>
      <c r="D27" s="71">
        <v>340707.62</v>
      </c>
      <c r="E27" s="71">
        <v>7424.78</v>
      </c>
      <c r="F27" s="71">
        <v>1200</v>
      </c>
      <c r="G27" s="71">
        <v>1773215.05</v>
      </c>
    </row>
    <row r="28" spans="1:7" x14ac:dyDescent="0.25">
      <c r="A28" s="2" t="s">
        <v>12</v>
      </c>
      <c r="B28" s="71">
        <v>30813280.100000001</v>
      </c>
      <c r="C28" s="71">
        <v>9434699.0899999999</v>
      </c>
      <c r="D28" s="71">
        <v>10542114.119999999</v>
      </c>
      <c r="E28" s="71">
        <v>6614391.1699999999</v>
      </c>
      <c r="F28" s="71">
        <v>3718947.33</v>
      </c>
      <c r="G28" s="71">
        <v>503128.39</v>
      </c>
    </row>
    <row r="29" spans="1:7" x14ac:dyDescent="0.25">
      <c r="A29" s="2" t="s">
        <v>13</v>
      </c>
      <c r="B29" s="71">
        <v>104926266.73</v>
      </c>
      <c r="C29" s="71">
        <v>26201400.23</v>
      </c>
      <c r="D29" s="71">
        <v>33108930.600000001</v>
      </c>
      <c r="E29" s="71">
        <v>22334415.309999999</v>
      </c>
      <c r="F29" s="71">
        <v>20781941.609999999</v>
      </c>
      <c r="G29" s="71">
        <v>2499578.98</v>
      </c>
    </row>
    <row r="30" spans="1:7" x14ac:dyDescent="0.25">
      <c r="A30" s="2" t="s">
        <v>14</v>
      </c>
      <c r="B30" s="71">
        <v>4786649.51</v>
      </c>
      <c r="C30" s="71">
        <v>4616161.76</v>
      </c>
      <c r="D30" s="71">
        <v>8125.7</v>
      </c>
      <c r="E30" s="71">
        <v>0</v>
      </c>
      <c r="F30" s="71">
        <v>0</v>
      </c>
      <c r="G30" s="71">
        <v>162362.04999999999</v>
      </c>
    </row>
    <row r="31" spans="1:7" x14ac:dyDescent="0.25">
      <c r="A31" s="2" t="s">
        <v>15</v>
      </c>
      <c r="B31" s="71">
        <v>512436.38</v>
      </c>
      <c r="C31" s="71">
        <v>62016.63</v>
      </c>
      <c r="D31" s="71">
        <v>1435.33</v>
      </c>
      <c r="E31" s="71">
        <v>0</v>
      </c>
      <c r="F31" s="71">
        <v>0</v>
      </c>
      <c r="G31" s="71">
        <v>448984.42</v>
      </c>
    </row>
    <row r="32" spans="1:7" x14ac:dyDescent="0.25">
      <c r="A32" s="16" t="s">
        <v>107</v>
      </c>
      <c r="B32" s="73">
        <v>212624852.84999999</v>
      </c>
      <c r="C32" s="73">
        <v>98766732.209999993</v>
      </c>
      <c r="D32" s="73">
        <v>46935836.659999996</v>
      </c>
      <c r="E32" s="73">
        <v>31825474.469999999</v>
      </c>
      <c r="F32" s="73">
        <v>29570823.949999999</v>
      </c>
      <c r="G32" s="73">
        <v>5525985.5599999996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121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74">
        <v>3195</v>
      </c>
      <c r="C10" s="74">
        <v>2509</v>
      </c>
      <c r="D10" s="74">
        <v>496</v>
      </c>
      <c r="E10" s="74">
        <v>84</v>
      </c>
      <c r="F10" s="74">
        <v>29</v>
      </c>
      <c r="G10" s="74">
        <v>77</v>
      </c>
    </row>
    <row r="11" spans="1:7" x14ac:dyDescent="0.25">
      <c r="A11" s="2" t="s">
        <v>11</v>
      </c>
      <c r="B11" s="74">
        <v>69489</v>
      </c>
      <c r="C11" s="74">
        <v>66936</v>
      </c>
      <c r="D11" s="74">
        <v>409</v>
      </c>
      <c r="E11" s="74">
        <v>10</v>
      </c>
      <c r="F11" s="74">
        <v>2</v>
      </c>
      <c r="G11" s="74">
        <v>2132</v>
      </c>
    </row>
    <row r="12" spans="1:7" x14ac:dyDescent="0.25">
      <c r="A12" s="2" t="s">
        <v>12</v>
      </c>
      <c r="B12" s="74">
        <v>8440</v>
      </c>
      <c r="C12" s="74">
        <v>6159</v>
      </c>
      <c r="D12" s="74">
        <v>1696</v>
      </c>
      <c r="E12" s="74">
        <v>277</v>
      </c>
      <c r="F12" s="74">
        <v>118</v>
      </c>
      <c r="G12" s="74">
        <v>190</v>
      </c>
    </row>
    <row r="13" spans="1:7" x14ac:dyDescent="0.25">
      <c r="A13" s="2" t="s">
        <v>13</v>
      </c>
      <c r="B13" s="74">
        <v>20392</v>
      </c>
      <c r="C13" s="74">
        <v>15344</v>
      </c>
      <c r="D13" s="74">
        <v>3950</v>
      </c>
      <c r="E13" s="74">
        <v>474</v>
      </c>
      <c r="F13" s="74">
        <v>121</v>
      </c>
      <c r="G13" s="74">
        <v>503</v>
      </c>
    </row>
    <row r="14" spans="1:7" x14ac:dyDescent="0.25">
      <c r="A14" s="2" t="s">
        <v>14</v>
      </c>
      <c r="B14" s="74">
        <v>12511</v>
      </c>
      <c r="C14" s="74">
        <v>12077</v>
      </c>
      <c r="D14" s="74">
        <v>19</v>
      </c>
      <c r="E14" s="74">
        <v>0</v>
      </c>
      <c r="F14" s="74">
        <v>0</v>
      </c>
      <c r="G14" s="74">
        <v>415</v>
      </c>
    </row>
    <row r="15" spans="1:7" x14ac:dyDescent="0.25">
      <c r="A15" s="2" t="s">
        <v>15</v>
      </c>
      <c r="B15" s="74">
        <v>1443</v>
      </c>
      <c r="C15" s="74">
        <v>175</v>
      </c>
      <c r="D15" s="74">
        <v>4</v>
      </c>
      <c r="E15" s="74">
        <v>0</v>
      </c>
      <c r="F15" s="74">
        <v>0</v>
      </c>
      <c r="G15" s="74">
        <v>1264</v>
      </c>
    </row>
    <row r="16" spans="1:7" x14ac:dyDescent="0.25">
      <c r="A16" s="16" t="s">
        <v>107</v>
      </c>
      <c r="B16" s="76">
        <v>115470</v>
      </c>
      <c r="C16" s="76">
        <v>103200</v>
      </c>
      <c r="D16" s="76">
        <v>6574</v>
      </c>
      <c r="E16" s="76">
        <v>845</v>
      </c>
      <c r="F16" s="76">
        <v>270</v>
      </c>
      <c r="G16" s="76">
        <v>4581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74">
        <v>20541</v>
      </c>
      <c r="C18" s="74">
        <v>5891</v>
      </c>
      <c r="D18" s="74">
        <v>3842</v>
      </c>
      <c r="E18" s="74">
        <v>3594</v>
      </c>
      <c r="F18" s="74">
        <v>7018</v>
      </c>
      <c r="G18" s="74">
        <v>196</v>
      </c>
    </row>
    <row r="19" spans="1:7" x14ac:dyDescent="0.25">
      <c r="A19" s="2" t="s">
        <v>11</v>
      </c>
      <c r="B19" s="74">
        <v>69388</v>
      </c>
      <c r="C19" s="74">
        <v>66837</v>
      </c>
      <c r="D19" s="74">
        <v>407</v>
      </c>
      <c r="E19" s="74">
        <v>10</v>
      </c>
      <c r="F19" s="74">
        <v>2</v>
      </c>
      <c r="G19" s="74">
        <v>2132</v>
      </c>
    </row>
    <row r="20" spans="1:7" x14ac:dyDescent="0.25">
      <c r="A20" s="2" t="s">
        <v>12</v>
      </c>
      <c r="B20" s="74">
        <v>59078</v>
      </c>
      <c r="C20" s="74">
        <v>14505</v>
      </c>
      <c r="D20" s="74">
        <v>15527</v>
      </c>
      <c r="E20" s="74">
        <v>10117</v>
      </c>
      <c r="F20" s="74">
        <v>17434</v>
      </c>
      <c r="G20" s="74">
        <v>1495</v>
      </c>
    </row>
    <row r="21" spans="1:7" x14ac:dyDescent="0.25">
      <c r="A21" s="2" t="s">
        <v>13</v>
      </c>
      <c r="B21" s="74">
        <v>155058</v>
      </c>
      <c r="C21" s="74">
        <v>38867</v>
      </c>
      <c r="D21" s="74">
        <v>45365</v>
      </c>
      <c r="E21" s="74">
        <v>30536</v>
      </c>
      <c r="F21" s="74">
        <v>37204</v>
      </c>
      <c r="G21" s="74">
        <v>3086</v>
      </c>
    </row>
    <row r="22" spans="1:7" x14ac:dyDescent="0.25">
      <c r="A22" s="2" t="s">
        <v>14</v>
      </c>
      <c r="B22" s="74">
        <v>12504</v>
      </c>
      <c r="C22" s="74">
        <v>12070</v>
      </c>
      <c r="D22" s="74">
        <v>19</v>
      </c>
      <c r="E22" s="74">
        <v>0</v>
      </c>
      <c r="F22" s="74">
        <v>0</v>
      </c>
      <c r="G22" s="74">
        <v>415</v>
      </c>
    </row>
    <row r="23" spans="1:7" x14ac:dyDescent="0.25">
      <c r="A23" s="2" t="s">
        <v>15</v>
      </c>
      <c r="B23" s="74">
        <v>1442</v>
      </c>
      <c r="C23" s="74">
        <v>175</v>
      </c>
      <c r="D23" s="74">
        <v>4</v>
      </c>
      <c r="E23" s="74">
        <v>0</v>
      </c>
      <c r="F23" s="74">
        <v>0</v>
      </c>
      <c r="G23" s="74">
        <v>1263</v>
      </c>
    </row>
    <row r="24" spans="1:7" x14ac:dyDescent="0.25">
      <c r="A24" s="16" t="s">
        <v>107</v>
      </c>
      <c r="B24" s="76">
        <v>318011</v>
      </c>
      <c r="C24" s="76">
        <v>138345</v>
      </c>
      <c r="D24" s="76">
        <v>65164</v>
      </c>
      <c r="E24" s="76">
        <v>44257</v>
      </c>
      <c r="F24" s="76">
        <v>61658</v>
      </c>
      <c r="G24" s="76">
        <v>8587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75">
        <v>16408598.6</v>
      </c>
      <c r="C26" s="75">
        <v>4351395.6100000003</v>
      </c>
      <c r="D26" s="75">
        <v>3224681.95</v>
      </c>
      <c r="E26" s="75">
        <v>3054756.73</v>
      </c>
      <c r="F26" s="75">
        <v>5625115</v>
      </c>
      <c r="G26" s="75">
        <v>152649.31</v>
      </c>
    </row>
    <row r="27" spans="1:7" x14ac:dyDescent="0.25">
      <c r="A27" s="2" t="s">
        <v>11</v>
      </c>
      <c r="B27" s="75">
        <v>55692504.149999999</v>
      </c>
      <c r="C27" s="75">
        <v>53676093.770000003</v>
      </c>
      <c r="D27" s="75">
        <v>305883.06</v>
      </c>
      <c r="E27" s="75">
        <v>6974.78</v>
      </c>
      <c r="F27" s="75">
        <v>1200</v>
      </c>
      <c r="G27" s="75">
        <v>1702352.54</v>
      </c>
    </row>
    <row r="28" spans="1:7" x14ac:dyDescent="0.25">
      <c r="A28" s="2" t="s">
        <v>12</v>
      </c>
      <c r="B28" s="75">
        <v>35644415.509999998</v>
      </c>
      <c r="C28" s="75">
        <v>10900665.76</v>
      </c>
      <c r="D28" s="75">
        <v>11956977.949999999</v>
      </c>
      <c r="E28" s="75">
        <v>7118725.6100000003</v>
      </c>
      <c r="F28" s="75">
        <v>4889567.71</v>
      </c>
      <c r="G28" s="75">
        <v>778478.48</v>
      </c>
    </row>
    <row r="29" spans="1:7" x14ac:dyDescent="0.25">
      <c r="A29" s="2" t="s">
        <v>13</v>
      </c>
      <c r="B29" s="75">
        <v>87099303.900000006</v>
      </c>
      <c r="C29" s="75">
        <v>22970932.940000001</v>
      </c>
      <c r="D29" s="75">
        <v>26984487.73</v>
      </c>
      <c r="E29" s="75">
        <v>16564800.32</v>
      </c>
      <c r="F29" s="75">
        <v>18722793.02</v>
      </c>
      <c r="G29" s="75">
        <v>1856289.89</v>
      </c>
    </row>
    <row r="30" spans="1:7" x14ac:dyDescent="0.25">
      <c r="A30" s="2" t="s">
        <v>14</v>
      </c>
      <c r="B30" s="75">
        <v>4397816.16</v>
      </c>
      <c r="C30" s="75">
        <v>4245476.07</v>
      </c>
      <c r="D30" s="75">
        <v>6531.7</v>
      </c>
      <c r="E30" s="75">
        <v>0</v>
      </c>
      <c r="F30" s="75">
        <v>0</v>
      </c>
      <c r="G30" s="75">
        <v>145808.39000000001</v>
      </c>
    </row>
    <row r="31" spans="1:7" x14ac:dyDescent="0.25">
      <c r="A31" s="2" t="s">
        <v>15</v>
      </c>
      <c r="B31" s="75">
        <v>505966.24</v>
      </c>
      <c r="C31" s="75">
        <v>61468.58</v>
      </c>
      <c r="D31" s="75">
        <v>1440</v>
      </c>
      <c r="E31" s="75">
        <v>0</v>
      </c>
      <c r="F31" s="75">
        <v>0</v>
      </c>
      <c r="G31" s="75">
        <v>443057.66</v>
      </c>
    </row>
    <row r="32" spans="1:7" x14ac:dyDescent="0.25">
      <c r="A32" s="16" t="s">
        <v>107</v>
      </c>
      <c r="B32" s="77">
        <v>199748604.56</v>
      </c>
      <c r="C32" s="77">
        <v>96206032.730000004</v>
      </c>
      <c r="D32" s="77">
        <v>42480002.390000001</v>
      </c>
      <c r="E32" s="77">
        <v>26745257.440000001</v>
      </c>
      <c r="F32" s="77">
        <v>29238675.73</v>
      </c>
      <c r="G32" s="77">
        <v>5078636.2699999996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122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78">
        <v>2470</v>
      </c>
      <c r="C10" s="78">
        <v>1942</v>
      </c>
      <c r="D10" s="78">
        <v>378</v>
      </c>
      <c r="E10" s="78">
        <v>58</v>
      </c>
      <c r="F10" s="78">
        <v>23</v>
      </c>
      <c r="G10" s="78">
        <v>69</v>
      </c>
    </row>
    <row r="11" spans="1:7" x14ac:dyDescent="0.25">
      <c r="A11" s="2" t="s">
        <v>11</v>
      </c>
      <c r="B11" s="78">
        <v>66867</v>
      </c>
      <c r="C11" s="78">
        <v>64442</v>
      </c>
      <c r="D11" s="78">
        <v>382</v>
      </c>
      <c r="E11" s="78">
        <v>9</v>
      </c>
      <c r="F11" s="78">
        <v>2</v>
      </c>
      <c r="G11" s="78">
        <v>2032</v>
      </c>
    </row>
    <row r="12" spans="1:7" x14ac:dyDescent="0.25">
      <c r="A12" s="2" t="s">
        <v>12</v>
      </c>
      <c r="B12" s="78">
        <v>7642</v>
      </c>
      <c r="C12" s="78">
        <v>5541</v>
      </c>
      <c r="D12" s="78">
        <v>1540</v>
      </c>
      <c r="E12" s="78">
        <v>261</v>
      </c>
      <c r="F12" s="78">
        <v>140</v>
      </c>
      <c r="G12" s="78">
        <v>160</v>
      </c>
    </row>
    <row r="13" spans="1:7" x14ac:dyDescent="0.25">
      <c r="A13" s="2" t="s">
        <v>13</v>
      </c>
      <c r="B13" s="78">
        <v>20239</v>
      </c>
      <c r="C13" s="78">
        <v>15120</v>
      </c>
      <c r="D13" s="78">
        <v>4000</v>
      </c>
      <c r="E13" s="78">
        <v>531</v>
      </c>
      <c r="F13" s="78">
        <v>119</v>
      </c>
      <c r="G13" s="78">
        <v>469</v>
      </c>
    </row>
    <row r="14" spans="1:7" x14ac:dyDescent="0.25">
      <c r="A14" s="2" t="s">
        <v>14</v>
      </c>
      <c r="B14" s="78">
        <v>10726</v>
      </c>
      <c r="C14" s="78">
        <v>10367</v>
      </c>
      <c r="D14" s="78">
        <v>15</v>
      </c>
      <c r="E14" s="78">
        <v>0</v>
      </c>
      <c r="F14" s="78">
        <v>0</v>
      </c>
      <c r="G14" s="78">
        <v>344</v>
      </c>
    </row>
    <row r="15" spans="1:7" x14ac:dyDescent="0.25">
      <c r="A15" s="2" t="s">
        <v>15</v>
      </c>
      <c r="B15" s="78">
        <v>1336</v>
      </c>
      <c r="C15" s="78">
        <v>148</v>
      </c>
      <c r="D15" s="78">
        <v>3</v>
      </c>
      <c r="E15" s="78">
        <v>0</v>
      </c>
      <c r="F15" s="78">
        <v>0</v>
      </c>
      <c r="G15" s="78">
        <v>1185</v>
      </c>
    </row>
    <row r="16" spans="1:7" x14ac:dyDescent="0.25">
      <c r="A16" s="16" t="s">
        <v>107</v>
      </c>
      <c r="B16" s="80">
        <v>109280</v>
      </c>
      <c r="C16" s="80">
        <v>97560</v>
      </c>
      <c r="D16" s="80">
        <v>6318</v>
      </c>
      <c r="E16" s="80">
        <v>859</v>
      </c>
      <c r="F16" s="80">
        <v>284</v>
      </c>
      <c r="G16" s="80">
        <v>4259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78">
        <v>15588</v>
      </c>
      <c r="C18" s="78">
        <v>4553</v>
      </c>
      <c r="D18" s="78">
        <v>2874</v>
      </c>
      <c r="E18" s="78">
        <v>1995</v>
      </c>
      <c r="F18" s="78">
        <v>6000</v>
      </c>
      <c r="G18" s="78">
        <v>166</v>
      </c>
    </row>
    <row r="19" spans="1:7" x14ac:dyDescent="0.25">
      <c r="A19" s="2" t="s">
        <v>11</v>
      </c>
      <c r="B19" s="78">
        <v>66778</v>
      </c>
      <c r="C19" s="78">
        <v>64357</v>
      </c>
      <c r="D19" s="78">
        <v>380</v>
      </c>
      <c r="E19" s="78">
        <v>9</v>
      </c>
      <c r="F19" s="78">
        <v>2</v>
      </c>
      <c r="G19" s="78">
        <v>2030</v>
      </c>
    </row>
    <row r="20" spans="1:7" x14ac:dyDescent="0.25">
      <c r="A20" s="2" t="s">
        <v>12</v>
      </c>
      <c r="B20" s="78">
        <v>64285</v>
      </c>
      <c r="C20" s="78">
        <v>12894</v>
      </c>
      <c r="D20" s="78">
        <v>13816</v>
      </c>
      <c r="E20" s="78">
        <v>10016</v>
      </c>
      <c r="F20" s="78">
        <v>26204</v>
      </c>
      <c r="G20" s="78">
        <v>1355</v>
      </c>
    </row>
    <row r="21" spans="1:7" x14ac:dyDescent="0.25">
      <c r="A21" s="2" t="s">
        <v>13</v>
      </c>
      <c r="B21" s="78">
        <v>157163</v>
      </c>
      <c r="C21" s="78">
        <v>38625</v>
      </c>
      <c r="D21" s="78">
        <v>47427</v>
      </c>
      <c r="E21" s="78">
        <v>36649</v>
      </c>
      <c r="F21" s="78">
        <v>31309</v>
      </c>
      <c r="G21" s="78">
        <v>3153</v>
      </c>
    </row>
    <row r="22" spans="1:7" x14ac:dyDescent="0.25">
      <c r="A22" s="2" t="s">
        <v>14</v>
      </c>
      <c r="B22" s="78">
        <v>10724</v>
      </c>
      <c r="C22" s="78">
        <v>10365</v>
      </c>
      <c r="D22" s="78">
        <v>15</v>
      </c>
      <c r="E22" s="78">
        <v>0</v>
      </c>
      <c r="F22" s="78">
        <v>0</v>
      </c>
      <c r="G22" s="78">
        <v>344</v>
      </c>
    </row>
    <row r="23" spans="1:7" x14ac:dyDescent="0.25">
      <c r="A23" s="2" t="s">
        <v>15</v>
      </c>
      <c r="B23" s="78">
        <v>1336</v>
      </c>
      <c r="C23" s="78">
        <v>148</v>
      </c>
      <c r="D23" s="78">
        <v>3</v>
      </c>
      <c r="E23" s="78">
        <v>0</v>
      </c>
      <c r="F23" s="78">
        <v>0</v>
      </c>
      <c r="G23" s="78">
        <v>1185</v>
      </c>
    </row>
    <row r="24" spans="1:7" x14ac:dyDescent="0.25">
      <c r="A24" s="16" t="s">
        <v>107</v>
      </c>
      <c r="B24" s="80">
        <v>315874</v>
      </c>
      <c r="C24" s="80">
        <v>130942</v>
      </c>
      <c r="D24" s="80">
        <v>64515</v>
      </c>
      <c r="E24" s="80">
        <v>48669</v>
      </c>
      <c r="F24" s="80">
        <v>63515</v>
      </c>
      <c r="G24" s="80">
        <v>8233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79">
        <v>7028181.8099999996</v>
      </c>
      <c r="C26" s="79">
        <v>2414549.79</v>
      </c>
      <c r="D26" s="79">
        <v>1718091.6</v>
      </c>
      <c r="E26" s="79">
        <v>981038.4</v>
      </c>
      <c r="F26" s="79">
        <v>1826713.19</v>
      </c>
      <c r="G26" s="79">
        <v>87788.83</v>
      </c>
    </row>
    <row r="27" spans="1:7" x14ac:dyDescent="0.25">
      <c r="A27" s="2" t="s">
        <v>11</v>
      </c>
      <c r="B27" s="79">
        <v>52493013.689999998</v>
      </c>
      <c r="C27" s="79">
        <v>50631308.890000001</v>
      </c>
      <c r="D27" s="79">
        <v>274043.28999999998</v>
      </c>
      <c r="E27" s="79">
        <v>5940</v>
      </c>
      <c r="F27" s="79">
        <v>1110</v>
      </c>
      <c r="G27" s="79">
        <v>1580611.51</v>
      </c>
    </row>
    <row r="28" spans="1:7" x14ac:dyDescent="0.25">
      <c r="A28" s="2" t="s">
        <v>12</v>
      </c>
      <c r="B28" s="79">
        <v>28950655.280000001</v>
      </c>
      <c r="C28" s="79">
        <v>8281844.0999999996</v>
      </c>
      <c r="D28" s="79">
        <v>9147373.9900000002</v>
      </c>
      <c r="E28" s="79">
        <v>5212102.33</v>
      </c>
      <c r="F28" s="79">
        <v>5637009.6500000004</v>
      </c>
      <c r="G28" s="79">
        <v>672325.21</v>
      </c>
    </row>
    <row r="29" spans="1:7" x14ac:dyDescent="0.25">
      <c r="A29" s="2" t="s">
        <v>13</v>
      </c>
      <c r="B29" s="79">
        <v>87967326.799999997</v>
      </c>
      <c r="C29" s="79">
        <v>22803266.350000001</v>
      </c>
      <c r="D29" s="79">
        <v>27883145.629999999</v>
      </c>
      <c r="E29" s="79">
        <v>19557959.289999999</v>
      </c>
      <c r="F29" s="79">
        <v>15914336.35</v>
      </c>
      <c r="G29" s="79">
        <v>1808619.18</v>
      </c>
    </row>
    <row r="30" spans="1:7" x14ac:dyDescent="0.25">
      <c r="A30" s="2" t="s">
        <v>14</v>
      </c>
      <c r="B30" s="79">
        <v>3753668.02</v>
      </c>
      <c r="C30" s="79">
        <v>3628363.15</v>
      </c>
      <c r="D30" s="79">
        <v>5001.5</v>
      </c>
      <c r="E30" s="79">
        <v>0</v>
      </c>
      <c r="F30" s="79">
        <v>0</v>
      </c>
      <c r="G30" s="79">
        <v>120303.37</v>
      </c>
    </row>
    <row r="31" spans="1:7" x14ac:dyDescent="0.25">
      <c r="A31" s="2" t="s">
        <v>15</v>
      </c>
      <c r="B31" s="79">
        <v>467932.25</v>
      </c>
      <c r="C31" s="79">
        <v>51785.37</v>
      </c>
      <c r="D31" s="79">
        <v>1080</v>
      </c>
      <c r="E31" s="79">
        <v>0</v>
      </c>
      <c r="F31" s="79">
        <v>0</v>
      </c>
      <c r="G31" s="79">
        <v>415066.88</v>
      </c>
    </row>
    <row r="32" spans="1:7" x14ac:dyDescent="0.25">
      <c r="A32" s="16" t="s">
        <v>107</v>
      </c>
      <c r="B32" s="81">
        <v>180660777.84999999</v>
      </c>
      <c r="C32" s="81">
        <v>87811117.650000006</v>
      </c>
      <c r="D32" s="81">
        <v>39028736.009999998</v>
      </c>
      <c r="E32" s="81">
        <v>25757040.02</v>
      </c>
      <c r="F32" s="81">
        <v>23379169.190000001</v>
      </c>
      <c r="G32" s="81">
        <v>4684714.9800000004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123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82">
        <v>587</v>
      </c>
      <c r="C10" s="82">
        <v>455</v>
      </c>
      <c r="D10" s="82">
        <v>98</v>
      </c>
      <c r="E10" s="82">
        <v>13</v>
      </c>
      <c r="F10" s="82">
        <v>3</v>
      </c>
      <c r="G10" s="82">
        <v>18</v>
      </c>
    </row>
    <row r="11" spans="1:7" x14ac:dyDescent="0.25">
      <c r="A11" s="2" t="s">
        <v>11</v>
      </c>
      <c r="B11" s="82">
        <v>58174</v>
      </c>
      <c r="C11" s="82">
        <v>56135</v>
      </c>
      <c r="D11" s="82">
        <v>305</v>
      </c>
      <c r="E11" s="82">
        <v>7</v>
      </c>
      <c r="F11" s="82">
        <v>2</v>
      </c>
      <c r="G11" s="82">
        <v>1725</v>
      </c>
    </row>
    <row r="12" spans="1:7" x14ac:dyDescent="0.25">
      <c r="A12" s="2" t="s">
        <v>12</v>
      </c>
      <c r="B12" s="82">
        <v>5489</v>
      </c>
      <c r="C12" s="82">
        <v>3909</v>
      </c>
      <c r="D12" s="82">
        <v>1141</v>
      </c>
      <c r="E12" s="82">
        <v>192</v>
      </c>
      <c r="F12" s="82">
        <v>129</v>
      </c>
      <c r="G12" s="82">
        <v>118</v>
      </c>
    </row>
    <row r="13" spans="1:7" x14ac:dyDescent="0.25">
      <c r="A13" s="2" t="s">
        <v>13</v>
      </c>
      <c r="B13" s="82">
        <v>16775</v>
      </c>
      <c r="C13" s="82">
        <v>12503</v>
      </c>
      <c r="D13" s="82">
        <v>3343</v>
      </c>
      <c r="E13" s="82">
        <v>428</v>
      </c>
      <c r="F13" s="82">
        <v>108</v>
      </c>
      <c r="G13" s="82">
        <v>393</v>
      </c>
    </row>
    <row r="14" spans="1:7" x14ac:dyDescent="0.25">
      <c r="A14" s="2" t="s">
        <v>14</v>
      </c>
      <c r="B14" s="82">
        <v>8384</v>
      </c>
      <c r="C14" s="82">
        <v>8100</v>
      </c>
      <c r="D14" s="82">
        <v>16</v>
      </c>
      <c r="E14" s="82">
        <v>0</v>
      </c>
      <c r="F14" s="82">
        <v>0</v>
      </c>
      <c r="G14" s="82">
        <v>268</v>
      </c>
    </row>
    <row r="15" spans="1:7" x14ac:dyDescent="0.25">
      <c r="A15" s="2" t="s">
        <v>15</v>
      </c>
      <c r="B15" s="82">
        <v>1131</v>
      </c>
      <c r="C15" s="82">
        <v>131</v>
      </c>
      <c r="D15" s="82">
        <v>2</v>
      </c>
      <c r="E15" s="82">
        <v>0</v>
      </c>
      <c r="F15" s="82">
        <v>0</v>
      </c>
      <c r="G15" s="82">
        <v>998</v>
      </c>
    </row>
    <row r="16" spans="1:7" x14ac:dyDescent="0.25">
      <c r="A16" s="16" t="s">
        <v>107</v>
      </c>
      <c r="B16" s="84">
        <v>90540</v>
      </c>
      <c r="C16" s="84">
        <v>81233</v>
      </c>
      <c r="D16" s="84">
        <v>4905</v>
      </c>
      <c r="E16" s="84">
        <v>640</v>
      </c>
      <c r="F16" s="84">
        <v>242</v>
      </c>
      <c r="G16" s="84">
        <v>3520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82">
        <v>2123</v>
      </c>
      <c r="C18" s="82">
        <v>989</v>
      </c>
      <c r="D18" s="82">
        <v>761</v>
      </c>
      <c r="E18" s="82">
        <v>241</v>
      </c>
      <c r="F18" s="82">
        <v>98</v>
      </c>
      <c r="G18" s="82">
        <v>34</v>
      </c>
    </row>
    <row r="19" spans="1:7" x14ac:dyDescent="0.25">
      <c r="A19" s="2" t="s">
        <v>11</v>
      </c>
      <c r="B19" s="82">
        <v>58099</v>
      </c>
      <c r="C19" s="82">
        <v>56059</v>
      </c>
      <c r="D19" s="82">
        <v>307</v>
      </c>
      <c r="E19" s="82">
        <v>7</v>
      </c>
      <c r="F19" s="82">
        <v>2</v>
      </c>
      <c r="G19" s="82">
        <v>1724</v>
      </c>
    </row>
    <row r="20" spans="1:7" x14ac:dyDescent="0.25">
      <c r="A20" s="2" t="s">
        <v>12</v>
      </c>
      <c r="B20" s="82">
        <v>60868</v>
      </c>
      <c r="C20" s="82">
        <v>9046</v>
      </c>
      <c r="D20" s="82">
        <v>10032</v>
      </c>
      <c r="E20" s="82">
        <v>6830</v>
      </c>
      <c r="F20" s="82">
        <v>33814</v>
      </c>
      <c r="G20" s="82">
        <v>1146</v>
      </c>
    </row>
    <row r="21" spans="1:7" x14ac:dyDescent="0.25">
      <c r="A21" s="2" t="s">
        <v>13</v>
      </c>
      <c r="B21" s="82">
        <v>137407</v>
      </c>
      <c r="C21" s="82">
        <v>31500</v>
      </c>
      <c r="D21" s="82">
        <v>39851</v>
      </c>
      <c r="E21" s="82">
        <v>29343</v>
      </c>
      <c r="F21" s="82">
        <v>34169</v>
      </c>
      <c r="G21" s="82">
        <v>2544</v>
      </c>
    </row>
    <row r="22" spans="1:7" x14ac:dyDescent="0.25">
      <c r="A22" s="2" t="s">
        <v>14</v>
      </c>
      <c r="B22" s="82">
        <v>8383</v>
      </c>
      <c r="C22" s="82">
        <v>8099</v>
      </c>
      <c r="D22" s="82">
        <v>16</v>
      </c>
      <c r="E22" s="82">
        <v>0</v>
      </c>
      <c r="F22" s="82">
        <v>0</v>
      </c>
      <c r="G22" s="82">
        <v>268</v>
      </c>
    </row>
    <row r="23" spans="1:7" x14ac:dyDescent="0.25">
      <c r="A23" s="2" t="s">
        <v>15</v>
      </c>
      <c r="B23" s="82">
        <v>1131</v>
      </c>
      <c r="C23" s="82">
        <v>131</v>
      </c>
      <c r="D23" s="82">
        <v>2</v>
      </c>
      <c r="E23" s="82">
        <v>0</v>
      </c>
      <c r="F23" s="82">
        <v>0</v>
      </c>
      <c r="G23" s="82">
        <v>998</v>
      </c>
    </row>
    <row r="24" spans="1:7" x14ac:dyDescent="0.25">
      <c r="A24" s="16" t="s">
        <v>107</v>
      </c>
      <c r="B24" s="84">
        <v>268011</v>
      </c>
      <c r="C24" s="84">
        <v>105824</v>
      </c>
      <c r="D24" s="84">
        <v>50969</v>
      </c>
      <c r="E24" s="84">
        <v>36421</v>
      </c>
      <c r="F24" s="84">
        <v>68083</v>
      </c>
      <c r="G24" s="84">
        <v>6714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83">
        <v>1326431.1299999999</v>
      </c>
      <c r="C26" s="83">
        <v>665259.25</v>
      </c>
      <c r="D26" s="83">
        <v>525937.53</v>
      </c>
      <c r="E26" s="83">
        <v>63672.13</v>
      </c>
      <c r="F26" s="83">
        <v>47080.39</v>
      </c>
      <c r="G26" s="83">
        <v>24481.83</v>
      </c>
    </row>
    <row r="27" spans="1:7" x14ac:dyDescent="0.25">
      <c r="A27" s="2" t="s">
        <v>11</v>
      </c>
      <c r="B27" s="83">
        <v>44784890.009999998</v>
      </c>
      <c r="C27" s="83">
        <v>43264657.899999999</v>
      </c>
      <c r="D27" s="83">
        <v>200914.49</v>
      </c>
      <c r="E27" s="83">
        <v>4020</v>
      </c>
      <c r="F27" s="83">
        <v>1380</v>
      </c>
      <c r="G27" s="83">
        <v>1313917.6200000001</v>
      </c>
    </row>
    <row r="28" spans="1:7" x14ac:dyDescent="0.25">
      <c r="A28" s="2" t="s">
        <v>12</v>
      </c>
      <c r="B28" s="83">
        <v>31592439.829999998</v>
      </c>
      <c r="C28" s="83">
        <v>6288267.54</v>
      </c>
      <c r="D28" s="83">
        <v>6696742.9800000004</v>
      </c>
      <c r="E28" s="83">
        <v>3457045.51</v>
      </c>
      <c r="F28" s="83">
        <v>14393943.439999999</v>
      </c>
      <c r="G28" s="83">
        <v>756440.36</v>
      </c>
    </row>
    <row r="29" spans="1:7" x14ac:dyDescent="0.25">
      <c r="A29" s="2" t="s">
        <v>13</v>
      </c>
      <c r="B29" s="83">
        <v>73517394.180000007</v>
      </c>
      <c r="C29" s="83">
        <v>18011348.800000001</v>
      </c>
      <c r="D29" s="83">
        <v>22664665.530000001</v>
      </c>
      <c r="E29" s="83">
        <v>15032667.390000001</v>
      </c>
      <c r="F29" s="83">
        <v>16384969.83</v>
      </c>
      <c r="G29" s="83">
        <v>1423742.63</v>
      </c>
    </row>
    <row r="30" spans="1:7" x14ac:dyDescent="0.25">
      <c r="A30" s="2" t="s">
        <v>14</v>
      </c>
      <c r="B30" s="83">
        <v>2928324.18</v>
      </c>
      <c r="C30" s="83">
        <v>2828892.69</v>
      </c>
      <c r="D30" s="83">
        <v>5035.63</v>
      </c>
      <c r="E30" s="83">
        <v>0</v>
      </c>
      <c r="F30" s="83">
        <v>0</v>
      </c>
      <c r="G30" s="83">
        <v>94395.86</v>
      </c>
    </row>
    <row r="31" spans="1:7" x14ac:dyDescent="0.25">
      <c r="A31" s="2" t="s">
        <v>15</v>
      </c>
      <c r="B31" s="83">
        <v>396608.19</v>
      </c>
      <c r="C31" s="83">
        <v>46034.400000000001</v>
      </c>
      <c r="D31" s="83">
        <v>720</v>
      </c>
      <c r="E31" s="83">
        <v>0</v>
      </c>
      <c r="F31" s="83">
        <v>0</v>
      </c>
      <c r="G31" s="83">
        <v>349853.79</v>
      </c>
    </row>
    <row r="32" spans="1:7" x14ac:dyDescent="0.25">
      <c r="A32" s="16" t="s">
        <v>107</v>
      </c>
      <c r="B32" s="85">
        <v>154546087.52000001</v>
      </c>
      <c r="C32" s="85">
        <v>71104460.579999998</v>
      </c>
      <c r="D32" s="85">
        <v>30094016.16</v>
      </c>
      <c r="E32" s="85">
        <v>18557405.030000001</v>
      </c>
      <c r="F32" s="85">
        <v>30827373.66</v>
      </c>
      <c r="G32" s="85">
        <v>3962832.09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7"/>
  <sheetViews>
    <sheetView showGridLines="0" workbookViewId="0"/>
  </sheetViews>
  <sheetFormatPr defaultColWidth="11.19921875" defaultRowHeight="13.5" x14ac:dyDescent="0.25"/>
  <cols>
    <col min="1" max="1" width="15.796875" customWidth="1"/>
    <col min="2" max="6" width="22.796875" customWidth="1"/>
  </cols>
  <sheetData>
    <row r="2" spans="1:6" ht="15.75" x14ac:dyDescent="0.25">
      <c r="A2" s="221" t="s">
        <v>205</v>
      </c>
      <c r="B2" s="221"/>
      <c r="C2" s="221"/>
      <c r="D2" s="221"/>
      <c r="E2" s="221"/>
      <c r="F2" s="221"/>
    </row>
    <row r="4" spans="1:6" ht="24.95" customHeight="1" x14ac:dyDescent="0.25">
      <c r="A4" s="223" t="s">
        <v>1</v>
      </c>
      <c r="B4" s="223"/>
      <c r="C4" s="223"/>
      <c r="D4" s="223"/>
      <c r="E4" s="223"/>
      <c r="F4" s="223"/>
    </row>
    <row r="6" spans="1:6" ht="27" x14ac:dyDescent="0.25">
      <c r="A6" s="1" t="s">
        <v>3</v>
      </c>
      <c r="B6" s="1" t="s">
        <v>4</v>
      </c>
      <c r="C6" s="1" t="s">
        <v>5</v>
      </c>
      <c r="D6" s="1" t="s">
        <v>6</v>
      </c>
      <c r="E6" s="1" t="s">
        <v>7</v>
      </c>
      <c r="F6" s="1" t="s">
        <v>8</v>
      </c>
    </row>
    <row r="7" spans="1:6" x14ac:dyDescent="0.25">
      <c r="A7" s="7" t="s">
        <v>9</v>
      </c>
      <c r="B7" s="5">
        <v>80072</v>
      </c>
      <c r="C7" s="5">
        <v>370113</v>
      </c>
      <c r="D7" s="6">
        <v>82996209.629999995</v>
      </c>
      <c r="E7" s="6">
        <v>224.24559426445401</v>
      </c>
      <c r="F7" s="6">
        <v>83019142.387999997</v>
      </c>
    </row>
    <row r="8" spans="1:6" x14ac:dyDescent="0.25">
      <c r="A8" s="2" t="s">
        <v>10</v>
      </c>
      <c r="B8" s="3">
        <v>13694</v>
      </c>
      <c r="C8" s="3">
        <v>65550</v>
      </c>
      <c r="D8" s="4">
        <v>18721175.66</v>
      </c>
      <c r="E8" s="4">
        <v>285.60145934401203</v>
      </c>
      <c r="F8" s="4"/>
    </row>
    <row r="9" spans="1:6" x14ac:dyDescent="0.25">
      <c r="A9" s="2" t="s">
        <v>11</v>
      </c>
      <c r="B9" s="3">
        <v>39571</v>
      </c>
      <c r="C9" s="3">
        <v>39571</v>
      </c>
      <c r="D9" s="4">
        <v>9924118.5700000003</v>
      </c>
      <c r="E9" s="4">
        <v>250.7927161305</v>
      </c>
      <c r="F9" s="4"/>
    </row>
    <row r="10" spans="1:6" x14ac:dyDescent="0.25">
      <c r="A10" s="2" t="s">
        <v>12</v>
      </c>
      <c r="B10" s="3">
        <v>2648</v>
      </c>
      <c r="C10" s="3">
        <v>68119</v>
      </c>
      <c r="D10" s="4">
        <v>18367703.09</v>
      </c>
      <c r="E10" s="4">
        <v>269.64140827082002</v>
      </c>
      <c r="F10" s="4"/>
    </row>
    <row r="11" spans="1:6" x14ac:dyDescent="0.25">
      <c r="A11" s="2" t="s">
        <v>13</v>
      </c>
      <c r="B11" s="3">
        <v>12591</v>
      </c>
      <c r="C11" s="3">
        <v>185334</v>
      </c>
      <c r="D11" s="4">
        <v>34769652.310000002</v>
      </c>
      <c r="E11" s="4">
        <v>187.60536280445001</v>
      </c>
      <c r="F11" s="4"/>
    </row>
    <row r="12" spans="1:6" x14ac:dyDescent="0.25">
      <c r="A12" s="2" t="s">
        <v>14</v>
      </c>
      <c r="B12" s="3">
        <v>10573</v>
      </c>
      <c r="C12" s="3">
        <v>10573</v>
      </c>
      <c r="D12" s="4">
        <v>1112025</v>
      </c>
      <c r="E12" s="4">
        <v>105.17591979570599</v>
      </c>
      <c r="F12" s="4"/>
    </row>
    <row r="13" spans="1:6" x14ac:dyDescent="0.25">
      <c r="A13" s="8" t="s">
        <v>15</v>
      </c>
      <c r="B13" s="9">
        <v>966</v>
      </c>
      <c r="C13" s="9">
        <v>966</v>
      </c>
      <c r="D13" s="10">
        <v>101535</v>
      </c>
      <c r="E13" s="10">
        <v>105.10869565217401</v>
      </c>
      <c r="F13" s="10"/>
    </row>
    <row r="14" spans="1:6" x14ac:dyDescent="0.25">
      <c r="A14" s="7" t="s">
        <v>16</v>
      </c>
      <c r="B14" s="5">
        <v>94561</v>
      </c>
      <c r="C14" s="5">
        <v>465434</v>
      </c>
      <c r="D14" s="6">
        <v>176962392.22</v>
      </c>
      <c r="E14" s="6">
        <v>380.209422216684</v>
      </c>
      <c r="F14" s="6">
        <v>177030553.81900001</v>
      </c>
    </row>
    <row r="15" spans="1:6" x14ac:dyDescent="0.25">
      <c r="A15" s="2" t="s">
        <v>10</v>
      </c>
      <c r="B15" s="3">
        <v>11264</v>
      </c>
      <c r="C15" s="3">
        <v>56487</v>
      </c>
      <c r="D15" s="4">
        <v>28024738.030000001</v>
      </c>
      <c r="E15" s="4">
        <v>496.12721564253701</v>
      </c>
      <c r="F15" s="4"/>
    </row>
    <row r="16" spans="1:6" x14ac:dyDescent="0.25">
      <c r="A16" s="2" t="s">
        <v>11</v>
      </c>
      <c r="B16" s="3">
        <v>47444</v>
      </c>
      <c r="C16" s="3">
        <v>47444</v>
      </c>
      <c r="D16" s="4">
        <v>22362253.260000002</v>
      </c>
      <c r="E16" s="4">
        <v>471.33996416828302</v>
      </c>
      <c r="F16" s="4"/>
    </row>
    <row r="17" spans="1:6" x14ac:dyDescent="0.25">
      <c r="A17" s="2" t="s">
        <v>12</v>
      </c>
      <c r="B17" s="3">
        <v>4547</v>
      </c>
      <c r="C17" s="3">
        <v>102992</v>
      </c>
      <c r="D17" s="4">
        <v>44086520.020000003</v>
      </c>
      <c r="E17" s="4">
        <v>428.05771341463401</v>
      </c>
      <c r="F17" s="4"/>
    </row>
    <row r="18" spans="1:6" x14ac:dyDescent="0.25">
      <c r="A18" s="2" t="s">
        <v>13</v>
      </c>
      <c r="B18" s="3">
        <v>17820</v>
      </c>
      <c r="C18" s="3">
        <v>245120</v>
      </c>
      <c r="D18" s="4">
        <v>79671820.909999996</v>
      </c>
      <c r="E18" s="4">
        <v>325.031906453982</v>
      </c>
      <c r="F18" s="4"/>
    </row>
    <row r="19" spans="1:6" x14ac:dyDescent="0.25">
      <c r="A19" s="2" t="s">
        <v>14</v>
      </c>
      <c r="B19" s="3">
        <v>12264</v>
      </c>
      <c r="C19" s="3">
        <v>12264</v>
      </c>
      <c r="D19" s="4">
        <v>2580075</v>
      </c>
      <c r="E19" s="4">
        <v>210.377935420744</v>
      </c>
      <c r="F19" s="4"/>
    </row>
    <row r="20" spans="1:6" x14ac:dyDescent="0.25">
      <c r="A20" s="8" t="s">
        <v>15</v>
      </c>
      <c r="B20" s="9">
        <v>1127</v>
      </c>
      <c r="C20" s="9">
        <v>1127</v>
      </c>
      <c r="D20" s="10">
        <v>236985</v>
      </c>
      <c r="E20" s="10">
        <v>210.27950310559001</v>
      </c>
      <c r="F20" s="10"/>
    </row>
    <row r="21" spans="1:6" x14ac:dyDescent="0.25">
      <c r="A21" s="7" t="s">
        <v>17</v>
      </c>
      <c r="B21" s="5">
        <v>77242</v>
      </c>
      <c r="C21" s="5">
        <v>458890</v>
      </c>
      <c r="D21" s="6">
        <v>145997627.63</v>
      </c>
      <c r="E21" s="6">
        <v>318.15386613349602</v>
      </c>
      <c r="F21" s="6">
        <v>146075041.27599999</v>
      </c>
    </row>
    <row r="22" spans="1:6" x14ac:dyDescent="0.25">
      <c r="A22" s="2" t="s">
        <v>10</v>
      </c>
      <c r="B22" s="3">
        <v>4048</v>
      </c>
      <c r="C22" s="3">
        <v>24657</v>
      </c>
      <c r="D22" s="4">
        <v>10343446.91</v>
      </c>
      <c r="E22" s="4">
        <v>419.49332481648202</v>
      </c>
      <c r="F22" s="4"/>
    </row>
    <row r="23" spans="1:6" x14ac:dyDescent="0.25">
      <c r="A23" s="2" t="s">
        <v>11</v>
      </c>
      <c r="B23" s="3">
        <v>41428</v>
      </c>
      <c r="C23" s="3">
        <v>41428</v>
      </c>
      <c r="D23" s="4">
        <v>18572459.809999999</v>
      </c>
      <c r="E23" s="4">
        <v>448.30693757844898</v>
      </c>
      <c r="F23" s="4"/>
    </row>
    <row r="24" spans="1:6" x14ac:dyDescent="0.25">
      <c r="A24" s="2" t="s">
        <v>12</v>
      </c>
      <c r="B24" s="3">
        <v>4479</v>
      </c>
      <c r="C24" s="3">
        <v>109528</v>
      </c>
      <c r="D24" s="4">
        <v>41471607.280000001</v>
      </c>
      <c r="E24" s="4">
        <v>378.63931853042101</v>
      </c>
      <c r="F24" s="4"/>
    </row>
    <row r="25" spans="1:6" x14ac:dyDescent="0.25">
      <c r="A25" s="2" t="s">
        <v>13</v>
      </c>
      <c r="B25" s="3">
        <v>17596</v>
      </c>
      <c r="C25" s="3">
        <v>273664</v>
      </c>
      <c r="D25" s="4">
        <v>73589654.579999998</v>
      </c>
      <c r="E25" s="4">
        <v>268.905133959892</v>
      </c>
      <c r="F25" s="4"/>
    </row>
    <row r="26" spans="1:6" x14ac:dyDescent="0.25">
      <c r="A26" s="2" t="s">
        <v>14</v>
      </c>
      <c r="B26" s="3">
        <v>8646</v>
      </c>
      <c r="C26" s="3">
        <v>8646</v>
      </c>
      <c r="D26" s="4">
        <v>1817434.05</v>
      </c>
      <c r="E26" s="4">
        <v>210.205187369882</v>
      </c>
      <c r="F26" s="4"/>
    </row>
    <row r="27" spans="1:6" x14ac:dyDescent="0.25">
      <c r="A27" s="8" t="s">
        <v>15</v>
      </c>
      <c r="B27" s="9">
        <v>967</v>
      </c>
      <c r="C27" s="9">
        <v>967</v>
      </c>
      <c r="D27" s="10">
        <v>203025</v>
      </c>
      <c r="E27" s="10">
        <v>209.95346432264699</v>
      </c>
      <c r="F27" s="10"/>
    </row>
    <row r="28" spans="1:6" x14ac:dyDescent="0.25">
      <c r="A28" s="7" t="s">
        <v>18</v>
      </c>
      <c r="B28" s="5">
        <v>52455</v>
      </c>
      <c r="C28" s="5">
        <v>277983</v>
      </c>
      <c r="D28" s="6">
        <v>80895865.900000006</v>
      </c>
      <c r="E28" s="6">
        <v>291.01011896410898</v>
      </c>
      <c r="F28" s="6">
        <v>80927103.280000001</v>
      </c>
    </row>
    <row r="29" spans="1:6" x14ac:dyDescent="0.25">
      <c r="A29" s="2" t="s">
        <v>10</v>
      </c>
      <c r="B29" s="3">
        <v>348</v>
      </c>
      <c r="C29" s="3">
        <v>2105</v>
      </c>
      <c r="D29" s="4">
        <v>808261.31</v>
      </c>
      <c r="E29" s="4">
        <v>383.97211876484602</v>
      </c>
      <c r="F29" s="4"/>
    </row>
    <row r="30" spans="1:6" x14ac:dyDescent="0.25">
      <c r="A30" s="2" t="s">
        <v>11</v>
      </c>
      <c r="B30" s="3">
        <v>29931</v>
      </c>
      <c r="C30" s="3">
        <v>29931</v>
      </c>
      <c r="D30" s="4">
        <v>13103014.17</v>
      </c>
      <c r="E30" s="4">
        <v>437.77401924426198</v>
      </c>
      <c r="F30" s="4"/>
    </row>
    <row r="31" spans="1:6" x14ac:dyDescent="0.25">
      <c r="A31" s="2" t="s">
        <v>12</v>
      </c>
      <c r="B31" s="3">
        <v>3246</v>
      </c>
      <c r="C31" s="3">
        <v>79934</v>
      </c>
      <c r="D31" s="4">
        <v>24682952.77</v>
      </c>
      <c r="E31" s="4">
        <v>308.79166274676601</v>
      </c>
      <c r="F31" s="4"/>
    </row>
    <row r="32" spans="1:6" x14ac:dyDescent="0.25">
      <c r="A32" s="2" t="s">
        <v>13</v>
      </c>
      <c r="B32" s="3">
        <v>12192</v>
      </c>
      <c r="C32" s="3">
        <v>159356</v>
      </c>
      <c r="D32" s="4">
        <v>40901717.649999999</v>
      </c>
      <c r="E32" s="4">
        <v>256.66882734255398</v>
      </c>
      <c r="F32" s="4"/>
    </row>
    <row r="33" spans="1:6" x14ac:dyDescent="0.25">
      <c r="A33" s="2" t="s">
        <v>14</v>
      </c>
      <c r="B33" s="3">
        <v>5976</v>
      </c>
      <c r="C33" s="3">
        <v>5976</v>
      </c>
      <c r="D33" s="4">
        <v>1256910</v>
      </c>
      <c r="E33" s="4">
        <v>210.326305220884</v>
      </c>
      <c r="F33" s="4"/>
    </row>
    <row r="34" spans="1:6" x14ac:dyDescent="0.25">
      <c r="A34" s="8" t="s">
        <v>15</v>
      </c>
      <c r="B34" s="9">
        <v>681</v>
      </c>
      <c r="C34" s="9">
        <v>681</v>
      </c>
      <c r="D34" s="10">
        <v>143010</v>
      </c>
      <c r="E34" s="10">
        <v>210</v>
      </c>
      <c r="F34" s="10"/>
    </row>
    <row r="35" spans="1:6" x14ac:dyDescent="0.25">
      <c r="A35" s="7" t="s">
        <v>19</v>
      </c>
      <c r="B35" s="5">
        <v>41802</v>
      </c>
      <c r="C35" s="5">
        <v>225093</v>
      </c>
      <c r="D35" s="6">
        <v>63397267.899999999</v>
      </c>
      <c r="E35" s="6">
        <v>281.64922010013601</v>
      </c>
      <c r="F35" s="6">
        <v>63404351.450000003</v>
      </c>
    </row>
    <row r="36" spans="1:6" x14ac:dyDescent="0.25">
      <c r="A36" s="2" t="s">
        <v>10</v>
      </c>
      <c r="B36" s="3">
        <v>77</v>
      </c>
      <c r="C36" s="3">
        <v>470</v>
      </c>
      <c r="D36" s="4">
        <v>291817.64</v>
      </c>
      <c r="E36" s="4">
        <v>620.88859574468097</v>
      </c>
      <c r="F36" s="4"/>
    </row>
    <row r="37" spans="1:6" x14ac:dyDescent="0.25">
      <c r="A37" s="2" t="s">
        <v>11</v>
      </c>
      <c r="B37" s="3">
        <v>23808</v>
      </c>
      <c r="C37" s="3">
        <v>23808</v>
      </c>
      <c r="D37" s="4">
        <v>10427821.98</v>
      </c>
      <c r="E37" s="4">
        <v>437.99655493951599</v>
      </c>
      <c r="F37" s="4"/>
    </row>
    <row r="38" spans="1:6" x14ac:dyDescent="0.25">
      <c r="A38" s="2" t="s">
        <v>12</v>
      </c>
      <c r="B38" s="3">
        <v>2701</v>
      </c>
      <c r="C38" s="3">
        <v>73631</v>
      </c>
      <c r="D38" s="4">
        <v>20116961.789999999</v>
      </c>
      <c r="E38" s="4">
        <v>273.21320897448101</v>
      </c>
      <c r="F38" s="4"/>
    </row>
    <row r="39" spans="1:6" x14ac:dyDescent="0.25">
      <c r="A39" s="2" t="s">
        <v>13</v>
      </c>
      <c r="B39" s="3">
        <v>9753</v>
      </c>
      <c r="C39" s="3">
        <v>121778</v>
      </c>
      <c r="D39" s="4">
        <v>31422361.489999998</v>
      </c>
      <c r="E39" s="4">
        <v>258.02986984512802</v>
      </c>
      <c r="F39" s="4"/>
    </row>
    <row r="40" spans="1:6" x14ac:dyDescent="0.25">
      <c r="A40" s="2" t="s">
        <v>14</v>
      </c>
      <c r="B40" s="3">
        <v>4850</v>
      </c>
      <c r="C40" s="3">
        <v>4850</v>
      </c>
      <c r="D40" s="4">
        <v>1021545</v>
      </c>
      <c r="E40" s="4">
        <v>210.62783505154599</v>
      </c>
      <c r="F40" s="4"/>
    </row>
    <row r="41" spans="1:6" x14ac:dyDescent="0.25">
      <c r="A41" s="8" t="s">
        <v>15</v>
      </c>
      <c r="B41" s="9">
        <v>556</v>
      </c>
      <c r="C41" s="9">
        <v>556</v>
      </c>
      <c r="D41" s="10">
        <v>116760</v>
      </c>
      <c r="E41" s="10">
        <v>210</v>
      </c>
      <c r="F41" s="10"/>
    </row>
    <row r="42" spans="1:6" x14ac:dyDescent="0.25">
      <c r="A42" s="7" t="s">
        <v>20</v>
      </c>
      <c r="B42" s="5">
        <v>40558</v>
      </c>
      <c r="C42" s="5">
        <v>201204</v>
      </c>
      <c r="D42" s="6">
        <v>56916979.880000003</v>
      </c>
      <c r="E42" s="6">
        <v>282.88195006063501</v>
      </c>
      <c r="F42" s="6">
        <v>56927487.880000003</v>
      </c>
    </row>
    <row r="43" spans="1:6" x14ac:dyDescent="0.25">
      <c r="A43" s="2" t="s">
        <v>10</v>
      </c>
      <c r="B43" s="3">
        <v>52</v>
      </c>
      <c r="C43" s="3">
        <v>128</v>
      </c>
      <c r="D43" s="4">
        <v>61734.02</v>
      </c>
      <c r="E43" s="4">
        <v>482.29703124999997</v>
      </c>
      <c r="F43" s="4"/>
    </row>
    <row r="44" spans="1:6" x14ac:dyDescent="0.25">
      <c r="A44" s="2" t="s">
        <v>11</v>
      </c>
      <c r="B44" s="3">
        <v>22613</v>
      </c>
      <c r="C44" s="3">
        <v>22613</v>
      </c>
      <c r="D44" s="4">
        <v>9893560</v>
      </c>
      <c r="E44" s="4">
        <v>437.51647282536601</v>
      </c>
      <c r="F44" s="4"/>
    </row>
    <row r="45" spans="1:6" x14ac:dyDescent="0.25">
      <c r="A45" s="2" t="s">
        <v>12</v>
      </c>
      <c r="B45" s="3">
        <v>2562</v>
      </c>
      <c r="C45" s="3">
        <v>52828</v>
      </c>
      <c r="D45" s="4">
        <v>14497878.810000001</v>
      </c>
      <c r="E45" s="4">
        <v>274.43550408874103</v>
      </c>
      <c r="F45" s="4"/>
    </row>
    <row r="46" spans="1:6" x14ac:dyDescent="0.25">
      <c r="A46" s="2" t="s">
        <v>13</v>
      </c>
      <c r="B46" s="3">
        <v>10364</v>
      </c>
      <c r="C46" s="3">
        <v>120721</v>
      </c>
      <c r="D46" s="4">
        <v>31426512.050000001</v>
      </c>
      <c r="E46" s="4">
        <v>260.32349011356803</v>
      </c>
      <c r="F46" s="4"/>
    </row>
    <row r="47" spans="1:6" x14ac:dyDescent="0.25">
      <c r="A47" s="2" t="s">
        <v>14</v>
      </c>
      <c r="B47" s="3">
        <v>4392</v>
      </c>
      <c r="C47" s="3">
        <v>4392</v>
      </c>
      <c r="D47" s="4">
        <v>927675</v>
      </c>
      <c r="E47" s="4">
        <v>211.21926229508199</v>
      </c>
      <c r="F47" s="4"/>
    </row>
    <row r="48" spans="1:6" x14ac:dyDescent="0.25">
      <c r="A48" s="8" t="s">
        <v>15</v>
      </c>
      <c r="B48" s="9">
        <v>522</v>
      </c>
      <c r="C48" s="9">
        <v>522</v>
      </c>
      <c r="D48" s="10">
        <v>109620</v>
      </c>
      <c r="E48" s="10">
        <v>210</v>
      </c>
      <c r="F48" s="10"/>
    </row>
    <row r="49" spans="1:6" x14ac:dyDescent="0.25">
      <c r="A49" s="7" t="s">
        <v>21</v>
      </c>
      <c r="B49" s="5">
        <v>42954</v>
      </c>
      <c r="C49" s="5">
        <v>186142</v>
      </c>
      <c r="D49" s="6">
        <v>50479300.710000001</v>
      </c>
      <c r="E49" s="6">
        <v>271.18705456049702</v>
      </c>
      <c r="F49" s="6">
        <v>50488993.943999998</v>
      </c>
    </row>
    <row r="50" spans="1:6" x14ac:dyDescent="0.25">
      <c r="A50" s="2" t="s">
        <v>10</v>
      </c>
      <c r="B50" s="3">
        <v>71</v>
      </c>
      <c r="C50" s="3">
        <v>205</v>
      </c>
      <c r="D50" s="4">
        <v>79184.149999999994</v>
      </c>
      <c r="E50" s="4">
        <v>386.264146341463</v>
      </c>
      <c r="F50" s="4"/>
    </row>
    <row r="51" spans="1:6" x14ac:dyDescent="0.25">
      <c r="A51" s="2" t="s">
        <v>11</v>
      </c>
      <c r="B51" s="3">
        <v>24079</v>
      </c>
      <c r="C51" s="3">
        <v>24079</v>
      </c>
      <c r="D51" s="4">
        <v>10372695.25</v>
      </c>
      <c r="E51" s="4">
        <v>430.777658955937</v>
      </c>
      <c r="F51" s="4"/>
    </row>
    <row r="52" spans="1:6" x14ac:dyDescent="0.25">
      <c r="A52" s="2" t="s">
        <v>12</v>
      </c>
      <c r="B52" s="3">
        <v>2616</v>
      </c>
      <c r="C52" s="3">
        <v>43803</v>
      </c>
      <c r="D52" s="4">
        <v>10316172.609999999</v>
      </c>
      <c r="E52" s="4">
        <v>235.512924000639</v>
      </c>
      <c r="F52" s="4"/>
    </row>
    <row r="53" spans="1:6" x14ac:dyDescent="0.25">
      <c r="A53" s="2" t="s">
        <v>13</v>
      </c>
      <c r="B53" s="3">
        <v>10907</v>
      </c>
      <c r="C53" s="3">
        <v>112816</v>
      </c>
      <c r="D53" s="4">
        <v>28608643.699999999</v>
      </c>
      <c r="E53" s="4">
        <v>253.58675808396001</v>
      </c>
      <c r="F53" s="4"/>
    </row>
    <row r="54" spans="1:6" x14ac:dyDescent="0.25">
      <c r="A54" s="2" t="s">
        <v>14</v>
      </c>
      <c r="B54" s="3">
        <v>4656</v>
      </c>
      <c r="C54" s="3">
        <v>4656</v>
      </c>
      <c r="D54" s="4">
        <v>980175</v>
      </c>
      <c r="E54" s="4">
        <v>210.51868556701001</v>
      </c>
      <c r="F54" s="4"/>
    </row>
    <row r="55" spans="1:6" x14ac:dyDescent="0.25">
      <c r="A55" s="8" t="s">
        <v>15</v>
      </c>
      <c r="B55" s="9">
        <v>583</v>
      </c>
      <c r="C55" s="9">
        <v>583</v>
      </c>
      <c r="D55" s="10">
        <v>122430</v>
      </c>
      <c r="E55" s="10">
        <v>210</v>
      </c>
      <c r="F55" s="10"/>
    </row>
    <row r="56" spans="1:6" x14ac:dyDescent="0.25">
      <c r="A56" s="7" t="s">
        <v>22</v>
      </c>
      <c r="B56" s="5">
        <v>72264</v>
      </c>
      <c r="C56" s="5">
        <v>252809</v>
      </c>
      <c r="D56" s="6">
        <v>107136005.61</v>
      </c>
      <c r="E56" s="6">
        <v>423.782403355893</v>
      </c>
      <c r="F56" s="6">
        <v>107186252.68000001</v>
      </c>
    </row>
    <row r="57" spans="1:6" x14ac:dyDescent="0.25">
      <c r="A57" s="2" t="s">
        <v>10</v>
      </c>
      <c r="B57" s="3">
        <v>1013</v>
      </c>
      <c r="C57" s="3">
        <v>3629</v>
      </c>
      <c r="D57" s="4">
        <v>1322780.3400000001</v>
      </c>
      <c r="E57" s="4">
        <v>364.502711490769</v>
      </c>
      <c r="F57" s="4"/>
    </row>
    <row r="58" spans="1:6" x14ac:dyDescent="0.25">
      <c r="A58" s="2" t="s">
        <v>11</v>
      </c>
      <c r="B58" s="3">
        <v>39766</v>
      </c>
      <c r="C58" s="3">
        <v>39766</v>
      </c>
      <c r="D58" s="4">
        <v>24851177.829999998</v>
      </c>
      <c r="E58" s="4">
        <v>624.93531735653596</v>
      </c>
      <c r="F58" s="4"/>
    </row>
    <row r="59" spans="1:6" x14ac:dyDescent="0.25">
      <c r="A59" s="2" t="s">
        <v>12</v>
      </c>
      <c r="B59" s="3">
        <v>4855</v>
      </c>
      <c r="C59" s="3">
        <v>44553</v>
      </c>
      <c r="D59" s="4">
        <v>15144357.859999999</v>
      </c>
      <c r="E59" s="4">
        <v>339.91780261710801</v>
      </c>
      <c r="F59" s="4"/>
    </row>
    <row r="60" spans="1:6" x14ac:dyDescent="0.25">
      <c r="A60" s="2" t="s">
        <v>13</v>
      </c>
      <c r="B60" s="3">
        <v>17507</v>
      </c>
      <c r="C60" s="3">
        <v>155863</v>
      </c>
      <c r="D60" s="4">
        <v>63093340.590000004</v>
      </c>
      <c r="E60" s="4">
        <v>404.79998838723799</v>
      </c>
      <c r="F60" s="4"/>
    </row>
    <row r="61" spans="1:6" x14ac:dyDescent="0.25">
      <c r="A61" s="2" t="s">
        <v>14</v>
      </c>
      <c r="B61" s="3">
        <v>8115</v>
      </c>
      <c r="C61" s="3">
        <v>8115</v>
      </c>
      <c r="D61" s="4">
        <v>2454768.61</v>
      </c>
      <c r="E61" s="4">
        <v>302.49767221195299</v>
      </c>
      <c r="F61" s="4"/>
    </row>
    <row r="62" spans="1:6" x14ac:dyDescent="0.25">
      <c r="A62" s="8" t="s">
        <v>15</v>
      </c>
      <c r="B62" s="9">
        <v>883</v>
      </c>
      <c r="C62" s="9">
        <v>883</v>
      </c>
      <c r="D62" s="10">
        <v>269580.38</v>
      </c>
      <c r="E62" s="10">
        <v>305.30054360135898</v>
      </c>
      <c r="F62" s="10"/>
    </row>
    <row r="63" spans="1:6" x14ac:dyDescent="0.25">
      <c r="A63" s="7" t="s">
        <v>23</v>
      </c>
      <c r="B63" s="5">
        <v>82423</v>
      </c>
      <c r="C63" s="5">
        <v>244981</v>
      </c>
      <c r="D63" s="6">
        <v>112676070.16</v>
      </c>
      <c r="E63" s="6">
        <v>459.93799584457599</v>
      </c>
      <c r="F63" s="6">
        <v>113448719.05490001</v>
      </c>
    </row>
    <row r="64" spans="1:6" x14ac:dyDescent="0.25">
      <c r="A64" s="2" t="s">
        <v>10</v>
      </c>
      <c r="B64" s="3">
        <v>1030</v>
      </c>
      <c r="C64" s="3">
        <v>3602</v>
      </c>
      <c r="D64" s="4">
        <v>1877875.34</v>
      </c>
      <c r="E64" s="4">
        <v>521.34240421987795</v>
      </c>
      <c r="F64" s="4"/>
    </row>
    <row r="65" spans="1:6" x14ac:dyDescent="0.25">
      <c r="A65" s="2" t="s">
        <v>11</v>
      </c>
      <c r="B65" s="3">
        <v>45574</v>
      </c>
      <c r="C65" s="3">
        <v>45574</v>
      </c>
      <c r="D65" s="4">
        <v>30222351.190000001</v>
      </c>
      <c r="E65" s="4">
        <v>663.14897068504001</v>
      </c>
      <c r="F65" s="4"/>
    </row>
    <row r="66" spans="1:6" x14ac:dyDescent="0.25">
      <c r="A66" s="2" t="s">
        <v>12</v>
      </c>
      <c r="B66" s="3">
        <v>5142</v>
      </c>
      <c r="C66" s="3">
        <v>39279</v>
      </c>
      <c r="D66" s="4">
        <v>15740100.199999999</v>
      </c>
      <c r="E66" s="4">
        <v>400.72558364520501</v>
      </c>
      <c r="F66" s="4"/>
    </row>
    <row r="67" spans="1:6" x14ac:dyDescent="0.25">
      <c r="A67" s="2" t="s">
        <v>13</v>
      </c>
      <c r="B67" s="3">
        <v>18598</v>
      </c>
      <c r="C67" s="3">
        <v>144596</v>
      </c>
      <c r="D67" s="4">
        <v>61200312.350000001</v>
      </c>
      <c r="E67" s="4">
        <v>423.25038279067201</v>
      </c>
      <c r="F67" s="4"/>
    </row>
    <row r="68" spans="1:6" x14ac:dyDescent="0.25">
      <c r="A68" s="2" t="s">
        <v>14</v>
      </c>
      <c r="B68" s="3">
        <v>10814</v>
      </c>
      <c r="C68" s="3">
        <v>10814</v>
      </c>
      <c r="D68" s="4">
        <v>3294782.08</v>
      </c>
      <c r="E68" s="4">
        <v>304.67746254854802</v>
      </c>
      <c r="F68" s="4"/>
    </row>
    <row r="69" spans="1:6" x14ac:dyDescent="0.25">
      <c r="A69" s="8" t="s">
        <v>15</v>
      </c>
      <c r="B69" s="9">
        <v>1116</v>
      </c>
      <c r="C69" s="9">
        <v>1116</v>
      </c>
      <c r="D69" s="10">
        <v>340649</v>
      </c>
      <c r="E69" s="10">
        <v>305.241039426523</v>
      </c>
      <c r="F69" s="10"/>
    </row>
    <row r="70" spans="1:6" x14ac:dyDescent="0.25">
      <c r="A70" s="7" t="s">
        <v>24</v>
      </c>
      <c r="B70" s="5">
        <v>83587</v>
      </c>
      <c r="C70" s="5">
        <v>262408</v>
      </c>
      <c r="D70" s="6">
        <v>120724468.73999999</v>
      </c>
      <c r="E70" s="6">
        <v>460.06397952806299</v>
      </c>
      <c r="F70" s="6">
        <v>121368893.8997</v>
      </c>
    </row>
    <row r="71" spans="1:6" x14ac:dyDescent="0.25">
      <c r="A71" s="2" t="s">
        <v>10</v>
      </c>
      <c r="B71" s="3">
        <v>2011</v>
      </c>
      <c r="C71" s="3">
        <v>10670</v>
      </c>
      <c r="D71" s="4">
        <v>3492464.91</v>
      </c>
      <c r="E71" s="4">
        <v>327.31629896907202</v>
      </c>
      <c r="F71" s="4"/>
    </row>
    <row r="72" spans="1:6" x14ac:dyDescent="0.25">
      <c r="A72" s="2" t="s">
        <v>11</v>
      </c>
      <c r="B72" s="3">
        <v>46786</v>
      </c>
      <c r="C72" s="3">
        <v>46786</v>
      </c>
      <c r="D72" s="4">
        <v>31204391.91</v>
      </c>
      <c r="E72" s="4">
        <v>666.96002885478595</v>
      </c>
      <c r="F72" s="4"/>
    </row>
    <row r="73" spans="1:6" x14ac:dyDescent="0.25">
      <c r="A73" s="2" t="s">
        <v>12</v>
      </c>
      <c r="B73" s="3">
        <v>5912</v>
      </c>
      <c r="C73" s="3">
        <v>42037</v>
      </c>
      <c r="D73" s="4">
        <v>17080159.989999998</v>
      </c>
      <c r="E73" s="4">
        <v>406.31253395817998</v>
      </c>
      <c r="F73" s="4"/>
    </row>
    <row r="74" spans="1:6" x14ac:dyDescent="0.25">
      <c r="A74" s="2" t="s">
        <v>13</v>
      </c>
      <c r="B74" s="3">
        <v>17790</v>
      </c>
      <c r="C74" s="3">
        <v>151965</v>
      </c>
      <c r="D74" s="4">
        <v>65599537.770000003</v>
      </c>
      <c r="E74" s="4">
        <v>431.67530530056302</v>
      </c>
      <c r="F74" s="4"/>
    </row>
    <row r="75" spans="1:6" x14ac:dyDescent="0.25">
      <c r="A75" s="2" t="s">
        <v>14</v>
      </c>
      <c r="B75" s="3">
        <v>9867</v>
      </c>
      <c r="C75" s="3">
        <v>9867</v>
      </c>
      <c r="D75" s="4">
        <v>3016891.37</v>
      </c>
      <c r="E75" s="4">
        <v>305.755687645688</v>
      </c>
      <c r="F75" s="4"/>
    </row>
    <row r="76" spans="1:6" x14ac:dyDescent="0.25">
      <c r="A76" s="8" t="s">
        <v>15</v>
      </c>
      <c r="B76" s="9">
        <v>1083</v>
      </c>
      <c r="C76" s="9">
        <v>1083</v>
      </c>
      <c r="D76" s="10">
        <v>331022.78999999998</v>
      </c>
      <c r="E76" s="10">
        <v>305.65354570637101</v>
      </c>
      <c r="F76" s="10"/>
    </row>
    <row r="77" spans="1:6" x14ac:dyDescent="0.25">
      <c r="A77" s="7" t="s">
        <v>25</v>
      </c>
      <c r="B77" s="5">
        <v>117853</v>
      </c>
      <c r="C77" s="5">
        <v>361359</v>
      </c>
      <c r="D77" s="6">
        <v>188473481.78</v>
      </c>
      <c r="E77" s="6">
        <v>521.56852819495305</v>
      </c>
      <c r="F77" s="6">
        <v>188719327.053</v>
      </c>
    </row>
    <row r="78" spans="1:6" x14ac:dyDescent="0.25">
      <c r="A78" s="2" t="s">
        <v>10</v>
      </c>
      <c r="B78" s="3">
        <v>3379</v>
      </c>
      <c r="C78" s="3">
        <v>19743</v>
      </c>
      <c r="D78" s="4">
        <v>11294444.84</v>
      </c>
      <c r="E78" s="4">
        <v>572.07338499721402</v>
      </c>
      <c r="F78" s="4"/>
    </row>
    <row r="79" spans="1:6" x14ac:dyDescent="0.25">
      <c r="A79" s="2" t="s">
        <v>11</v>
      </c>
      <c r="B79" s="3">
        <v>65049</v>
      </c>
      <c r="C79" s="3">
        <v>65049</v>
      </c>
      <c r="D79" s="4">
        <v>47744061.299999997</v>
      </c>
      <c r="E79" s="4">
        <v>733.97071899644902</v>
      </c>
      <c r="F79" s="4"/>
    </row>
    <row r="80" spans="1:6" x14ac:dyDescent="0.25">
      <c r="A80" s="2" t="s">
        <v>12</v>
      </c>
      <c r="B80" s="3">
        <v>7619</v>
      </c>
      <c r="C80" s="3">
        <v>48972</v>
      </c>
      <c r="D80" s="4">
        <v>22732748.370000001</v>
      </c>
      <c r="E80" s="4">
        <v>464.19889671649099</v>
      </c>
      <c r="F80" s="4"/>
    </row>
    <row r="81" spans="1:6" x14ac:dyDescent="0.25">
      <c r="A81" s="2" t="s">
        <v>13</v>
      </c>
      <c r="B81" s="3">
        <v>24294</v>
      </c>
      <c r="C81" s="3">
        <v>210287</v>
      </c>
      <c r="D81" s="4">
        <v>101365653.23999999</v>
      </c>
      <c r="E81" s="4">
        <v>482.03480595566998</v>
      </c>
      <c r="F81" s="4"/>
    </row>
    <row r="82" spans="1:6" x14ac:dyDescent="0.25">
      <c r="A82" s="2" t="s">
        <v>14</v>
      </c>
      <c r="B82" s="3">
        <v>15897</v>
      </c>
      <c r="C82" s="3">
        <v>15897</v>
      </c>
      <c r="D82" s="4">
        <v>4903453.58</v>
      </c>
      <c r="E82" s="4">
        <v>308.45150531546801</v>
      </c>
      <c r="F82" s="4"/>
    </row>
    <row r="83" spans="1:6" x14ac:dyDescent="0.25">
      <c r="A83" s="8" t="s">
        <v>15</v>
      </c>
      <c r="B83" s="9">
        <v>1411</v>
      </c>
      <c r="C83" s="9">
        <v>1411</v>
      </c>
      <c r="D83" s="10">
        <v>433120.45</v>
      </c>
      <c r="E83" s="10">
        <v>306.95992204110598</v>
      </c>
      <c r="F83" s="10"/>
    </row>
    <row r="84" spans="1:6" x14ac:dyDescent="0.25">
      <c r="A84" s="7" t="s">
        <v>26</v>
      </c>
      <c r="B84" s="5">
        <v>120510</v>
      </c>
      <c r="C84" s="5">
        <v>346666</v>
      </c>
      <c r="D84" s="6">
        <v>212624852.84999999</v>
      </c>
      <c r="E84" s="6">
        <v>613.34210118673298</v>
      </c>
      <c r="F84" s="6">
        <v>212705793.28099999</v>
      </c>
    </row>
    <row r="85" spans="1:6" x14ac:dyDescent="0.25">
      <c r="A85" s="2" t="s">
        <v>10</v>
      </c>
      <c r="B85" s="3">
        <v>3176</v>
      </c>
      <c r="C85" s="3">
        <v>20401</v>
      </c>
      <c r="D85" s="4">
        <v>14853301.939999999</v>
      </c>
      <c r="E85" s="4">
        <v>728.06734669869104</v>
      </c>
      <c r="F85" s="4"/>
    </row>
    <row r="86" spans="1:6" x14ac:dyDescent="0.25">
      <c r="A86" s="2" t="s">
        <v>11</v>
      </c>
      <c r="B86" s="3">
        <v>70722</v>
      </c>
      <c r="C86" s="3">
        <v>70722</v>
      </c>
      <c r="D86" s="4">
        <v>56732918.189999998</v>
      </c>
      <c r="E86" s="4">
        <v>802.19617926529202</v>
      </c>
      <c r="F86" s="4"/>
    </row>
    <row r="87" spans="1:6" x14ac:dyDescent="0.25">
      <c r="A87" s="2" t="s">
        <v>12</v>
      </c>
      <c r="B87" s="3">
        <v>8153</v>
      </c>
      <c r="C87" s="3">
        <v>50115</v>
      </c>
      <c r="D87" s="4">
        <v>30813280.100000001</v>
      </c>
      <c r="E87" s="4">
        <v>614.85144367953706</v>
      </c>
      <c r="F87" s="4"/>
    </row>
    <row r="88" spans="1:6" x14ac:dyDescent="0.25">
      <c r="A88" s="2" t="s">
        <v>13</v>
      </c>
      <c r="B88" s="3">
        <v>23221</v>
      </c>
      <c r="C88" s="3">
        <v>190378</v>
      </c>
      <c r="D88" s="4">
        <v>104926266.73</v>
      </c>
      <c r="E88" s="4">
        <v>551.14701661956701</v>
      </c>
      <c r="F88" s="4"/>
    </row>
    <row r="89" spans="1:6" x14ac:dyDescent="0.25">
      <c r="A89" s="2" t="s">
        <v>14</v>
      </c>
      <c r="B89" s="3">
        <v>13593</v>
      </c>
      <c r="C89" s="3">
        <v>13593</v>
      </c>
      <c r="D89" s="4">
        <v>4786649.51</v>
      </c>
      <c r="E89" s="4">
        <v>352.140771720739</v>
      </c>
      <c r="F89" s="4"/>
    </row>
    <row r="90" spans="1:6" x14ac:dyDescent="0.25">
      <c r="A90" s="8" t="s">
        <v>15</v>
      </c>
      <c r="B90" s="9">
        <v>1457</v>
      </c>
      <c r="C90" s="9">
        <v>1457</v>
      </c>
      <c r="D90" s="10">
        <v>512436.38</v>
      </c>
      <c r="E90" s="10">
        <v>351.70650652024699</v>
      </c>
      <c r="F90" s="10"/>
    </row>
    <row r="91" spans="1:6" x14ac:dyDescent="0.25">
      <c r="A91" s="7" t="s">
        <v>27</v>
      </c>
      <c r="B91" s="5">
        <v>115470</v>
      </c>
      <c r="C91" s="5">
        <v>318011</v>
      </c>
      <c r="D91" s="6">
        <v>199748604.56</v>
      </c>
      <c r="E91" s="6">
        <v>628.11853854111996</v>
      </c>
      <c r="F91" s="6">
        <v>199875942.56999999</v>
      </c>
    </row>
    <row r="92" spans="1:6" x14ac:dyDescent="0.25">
      <c r="A92" s="2" t="s">
        <v>10</v>
      </c>
      <c r="B92" s="3">
        <v>3195</v>
      </c>
      <c r="C92" s="3">
        <v>20541</v>
      </c>
      <c r="D92" s="4">
        <v>16408598.6</v>
      </c>
      <c r="E92" s="4">
        <v>798.82180030183497</v>
      </c>
      <c r="F92" s="4"/>
    </row>
    <row r="93" spans="1:6" x14ac:dyDescent="0.25">
      <c r="A93" s="2" t="s">
        <v>11</v>
      </c>
      <c r="B93" s="3">
        <v>69388</v>
      </c>
      <c r="C93" s="3">
        <v>69388</v>
      </c>
      <c r="D93" s="4">
        <v>55692504.149999999</v>
      </c>
      <c r="E93" s="4">
        <v>802.62443289906003</v>
      </c>
      <c r="F93" s="4"/>
    </row>
    <row r="94" spans="1:6" x14ac:dyDescent="0.25">
      <c r="A94" s="2" t="s">
        <v>12</v>
      </c>
      <c r="B94" s="3">
        <v>8440</v>
      </c>
      <c r="C94" s="3">
        <v>59078</v>
      </c>
      <c r="D94" s="4">
        <v>35644415.509999998</v>
      </c>
      <c r="E94" s="4">
        <v>603.34499322929003</v>
      </c>
      <c r="F94" s="4"/>
    </row>
    <row r="95" spans="1:6" x14ac:dyDescent="0.25">
      <c r="A95" s="2" t="s">
        <v>13</v>
      </c>
      <c r="B95" s="3">
        <v>20392</v>
      </c>
      <c r="C95" s="3">
        <v>155058</v>
      </c>
      <c r="D95" s="4">
        <v>87099303.900000006</v>
      </c>
      <c r="E95" s="4">
        <v>561.72080060364499</v>
      </c>
      <c r="F95" s="4"/>
    </row>
    <row r="96" spans="1:6" x14ac:dyDescent="0.25">
      <c r="A96" s="2" t="s">
        <v>14</v>
      </c>
      <c r="B96" s="3">
        <v>12504</v>
      </c>
      <c r="C96" s="3">
        <v>12504</v>
      </c>
      <c r="D96" s="4">
        <v>4397816.16</v>
      </c>
      <c r="E96" s="4">
        <v>351.71274472168898</v>
      </c>
      <c r="F96" s="4"/>
    </row>
    <row r="97" spans="1:6" x14ac:dyDescent="0.25">
      <c r="A97" s="8" t="s">
        <v>15</v>
      </c>
      <c r="B97" s="9">
        <v>1442</v>
      </c>
      <c r="C97" s="9">
        <v>1442</v>
      </c>
      <c r="D97" s="10">
        <v>505966.24</v>
      </c>
      <c r="E97" s="10">
        <v>350.87811373092899</v>
      </c>
      <c r="F97" s="10"/>
    </row>
    <row r="98" spans="1:6" x14ac:dyDescent="0.25">
      <c r="A98" s="7" t="s">
        <v>28</v>
      </c>
      <c r="B98" s="5">
        <v>109280</v>
      </c>
      <c r="C98" s="5">
        <v>315874</v>
      </c>
      <c r="D98" s="6">
        <v>180660777.84999999</v>
      </c>
      <c r="E98" s="6">
        <v>571.93937408586999</v>
      </c>
      <c r="F98" s="6">
        <v>180673899.18599999</v>
      </c>
    </row>
    <row r="99" spans="1:6" x14ac:dyDescent="0.25">
      <c r="A99" s="2" t="s">
        <v>10</v>
      </c>
      <c r="B99" s="3">
        <v>2470</v>
      </c>
      <c r="C99" s="3">
        <v>15588</v>
      </c>
      <c r="D99" s="4">
        <v>7028181.8099999996</v>
      </c>
      <c r="E99" s="4">
        <v>450.87129907621198</v>
      </c>
      <c r="F99" s="4"/>
    </row>
    <row r="100" spans="1:6" x14ac:dyDescent="0.25">
      <c r="A100" s="2" t="s">
        <v>11</v>
      </c>
      <c r="B100" s="3">
        <v>66778</v>
      </c>
      <c r="C100" s="3">
        <v>66778</v>
      </c>
      <c r="D100" s="4">
        <v>52493013.689999998</v>
      </c>
      <c r="E100" s="4">
        <v>786.08244766240398</v>
      </c>
      <c r="F100" s="4"/>
    </row>
    <row r="101" spans="1:6" x14ac:dyDescent="0.25">
      <c r="A101" s="2" t="s">
        <v>12</v>
      </c>
      <c r="B101" s="3">
        <v>7642</v>
      </c>
      <c r="C101" s="3">
        <v>64285</v>
      </c>
      <c r="D101" s="4">
        <v>28950655.280000001</v>
      </c>
      <c r="E101" s="4">
        <v>450.34853045033799</v>
      </c>
      <c r="F101" s="4"/>
    </row>
    <row r="102" spans="1:6" x14ac:dyDescent="0.25">
      <c r="A102" s="2" t="s">
        <v>13</v>
      </c>
      <c r="B102" s="3">
        <v>20239</v>
      </c>
      <c r="C102" s="3">
        <v>157163</v>
      </c>
      <c r="D102" s="4">
        <v>87967326.799999997</v>
      </c>
      <c r="E102" s="4">
        <v>559.72033366632104</v>
      </c>
      <c r="F102" s="4"/>
    </row>
    <row r="103" spans="1:6" x14ac:dyDescent="0.25">
      <c r="A103" s="2" t="s">
        <v>14</v>
      </c>
      <c r="B103" s="3">
        <v>10724</v>
      </c>
      <c r="C103" s="3">
        <v>10724</v>
      </c>
      <c r="D103" s="4">
        <v>3753668.02</v>
      </c>
      <c r="E103" s="4">
        <v>350.024992540097</v>
      </c>
      <c r="F103" s="4"/>
    </row>
    <row r="104" spans="1:6" x14ac:dyDescent="0.25">
      <c r="A104" s="8" t="s">
        <v>15</v>
      </c>
      <c r="B104" s="9">
        <v>1336</v>
      </c>
      <c r="C104" s="9">
        <v>1336</v>
      </c>
      <c r="D104" s="10">
        <v>467932.25</v>
      </c>
      <c r="E104" s="10">
        <v>350.24869011976</v>
      </c>
      <c r="F104" s="10"/>
    </row>
    <row r="105" spans="1:6" x14ac:dyDescent="0.25">
      <c r="A105" s="7" t="s">
        <v>29</v>
      </c>
      <c r="B105" s="5">
        <v>90540</v>
      </c>
      <c r="C105" s="5">
        <v>268011</v>
      </c>
      <c r="D105" s="6">
        <v>154546087.52000001</v>
      </c>
      <c r="E105" s="6">
        <v>576.64083757756202</v>
      </c>
      <c r="F105" s="6">
        <v>154556482.17300001</v>
      </c>
    </row>
    <row r="106" spans="1:6" x14ac:dyDescent="0.25">
      <c r="A106" s="2" t="s">
        <v>10</v>
      </c>
      <c r="B106" s="3">
        <v>587</v>
      </c>
      <c r="C106" s="3">
        <v>2123</v>
      </c>
      <c r="D106" s="4">
        <v>1326431.1299999999</v>
      </c>
      <c r="E106" s="4">
        <v>624.79092322185602</v>
      </c>
      <c r="F106" s="4"/>
    </row>
    <row r="107" spans="1:6" x14ac:dyDescent="0.25">
      <c r="A107" s="2" t="s">
        <v>11</v>
      </c>
      <c r="B107" s="3">
        <v>58099</v>
      </c>
      <c r="C107" s="3">
        <v>58099</v>
      </c>
      <c r="D107" s="4">
        <v>44784890.009999998</v>
      </c>
      <c r="E107" s="4">
        <v>770.83753610217002</v>
      </c>
      <c r="F107" s="4"/>
    </row>
    <row r="108" spans="1:6" x14ac:dyDescent="0.25">
      <c r="A108" s="2" t="s">
        <v>12</v>
      </c>
      <c r="B108" s="3">
        <v>5489</v>
      </c>
      <c r="C108" s="3">
        <v>60868</v>
      </c>
      <c r="D108" s="4">
        <v>31592439.829999998</v>
      </c>
      <c r="E108" s="4">
        <v>519.03200088716596</v>
      </c>
      <c r="F108" s="4"/>
    </row>
    <row r="109" spans="1:6" x14ac:dyDescent="0.25">
      <c r="A109" s="2" t="s">
        <v>13</v>
      </c>
      <c r="B109" s="3">
        <v>16775</v>
      </c>
      <c r="C109" s="3">
        <v>137407</v>
      </c>
      <c r="D109" s="4">
        <v>73517394.180000007</v>
      </c>
      <c r="E109" s="4">
        <v>535.03383510301501</v>
      </c>
      <c r="F109" s="4"/>
    </row>
    <row r="110" spans="1:6" x14ac:dyDescent="0.25">
      <c r="A110" s="2" t="s">
        <v>14</v>
      </c>
      <c r="B110" s="3">
        <v>8383</v>
      </c>
      <c r="C110" s="3">
        <v>8383</v>
      </c>
      <c r="D110" s="4">
        <v>2928324.18</v>
      </c>
      <c r="E110" s="4">
        <v>349.31697244423202</v>
      </c>
      <c r="F110" s="4"/>
    </row>
    <row r="111" spans="1:6" x14ac:dyDescent="0.25">
      <c r="A111" s="8" t="s">
        <v>15</v>
      </c>
      <c r="B111" s="9">
        <v>1131</v>
      </c>
      <c r="C111" s="9">
        <v>1131</v>
      </c>
      <c r="D111" s="10">
        <v>396608.19</v>
      </c>
      <c r="E111" s="10">
        <v>350.67037135278503</v>
      </c>
      <c r="F111" s="10"/>
    </row>
    <row r="112" spans="1:6" x14ac:dyDescent="0.25">
      <c r="A112" s="7" t="s">
        <v>30</v>
      </c>
      <c r="B112" s="5">
        <v>78539</v>
      </c>
      <c r="C112" s="5">
        <v>224863</v>
      </c>
      <c r="D112" s="6">
        <v>122567315.97</v>
      </c>
      <c r="E112" s="6">
        <v>545.07551695921495</v>
      </c>
      <c r="F112" s="6">
        <v>122826322.38</v>
      </c>
    </row>
    <row r="113" spans="1:6" x14ac:dyDescent="0.25">
      <c r="A113" s="2" t="s">
        <v>10</v>
      </c>
      <c r="B113" s="3">
        <v>196</v>
      </c>
      <c r="C113" s="3">
        <v>881</v>
      </c>
      <c r="D113" s="4">
        <v>448115.89</v>
      </c>
      <c r="E113" s="4">
        <v>508.64459704880801</v>
      </c>
      <c r="F113" s="4"/>
    </row>
    <row r="114" spans="1:6" x14ac:dyDescent="0.25">
      <c r="A114" s="2" t="s">
        <v>11</v>
      </c>
      <c r="B114" s="3">
        <v>51653</v>
      </c>
      <c r="C114" s="3">
        <v>51653</v>
      </c>
      <c r="D114" s="4">
        <v>39665857.799999997</v>
      </c>
      <c r="E114" s="4">
        <v>767.92940971482801</v>
      </c>
      <c r="F114" s="4"/>
    </row>
    <row r="115" spans="1:6" x14ac:dyDescent="0.25">
      <c r="A115" s="2" t="s">
        <v>12</v>
      </c>
      <c r="B115" s="3">
        <v>4511</v>
      </c>
      <c r="C115" s="3">
        <v>56047</v>
      </c>
      <c r="D115" s="4">
        <v>22279596.469999999</v>
      </c>
      <c r="E115" s="4">
        <v>397.51630720645198</v>
      </c>
      <c r="F115" s="4"/>
    </row>
    <row r="116" spans="1:6" x14ac:dyDescent="0.25">
      <c r="A116" s="2" t="s">
        <v>13</v>
      </c>
      <c r="B116" s="3">
        <v>13774</v>
      </c>
      <c r="C116" s="3">
        <v>107944</v>
      </c>
      <c r="D116" s="4">
        <v>57259435.060000002</v>
      </c>
      <c r="E116" s="4">
        <v>530.45500500259402</v>
      </c>
      <c r="F116" s="4"/>
    </row>
    <row r="117" spans="1:6" x14ac:dyDescent="0.25">
      <c r="A117" s="2" t="s">
        <v>14</v>
      </c>
      <c r="B117" s="3">
        <v>7373</v>
      </c>
      <c r="C117" s="3">
        <v>7373</v>
      </c>
      <c r="D117" s="4">
        <v>2576049.62</v>
      </c>
      <c r="E117" s="4">
        <v>349.38961345449599</v>
      </c>
      <c r="F117" s="4"/>
    </row>
    <row r="118" spans="1:6" x14ac:dyDescent="0.25">
      <c r="A118" s="8" t="s">
        <v>15</v>
      </c>
      <c r="B118" s="9">
        <v>965</v>
      </c>
      <c r="C118" s="9">
        <v>965</v>
      </c>
      <c r="D118" s="10">
        <v>338261.13</v>
      </c>
      <c r="E118" s="10">
        <v>350.529668393782</v>
      </c>
      <c r="F118" s="10"/>
    </row>
    <row r="119" spans="1:6" x14ac:dyDescent="0.25">
      <c r="A119" s="7" t="s">
        <v>31</v>
      </c>
      <c r="B119" s="5">
        <v>44695</v>
      </c>
      <c r="C119" s="5">
        <v>84247</v>
      </c>
      <c r="D119" s="6">
        <v>29988829.859999999</v>
      </c>
      <c r="E119" s="6">
        <v>355.96317803601301</v>
      </c>
      <c r="F119" s="6">
        <v>30005393.059999999</v>
      </c>
    </row>
    <row r="120" spans="1:6" x14ac:dyDescent="0.25">
      <c r="A120" s="2" t="s">
        <v>10</v>
      </c>
      <c r="B120" s="3">
        <v>148</v>
      </c>
      <c r="C120" s="3">
        <v>893</v>
      </c>
      <c r="D120" s="4">
        <v>199279.39</v>
      </c>
      <c r="E120" s="4">
        <v>223.157211646137</v>
      </c>
      <c r="F120" s="4"/>
    </row>
    <row r="121" spans="1:6" x14ac:dyDescent="0.25">
      <c r="A121" s="2" t="s">
        <v>11</v>
      </c>
      <c r="B121" s="3">
        <v>31374</v>
      </c>
      <c r="C121" s="3">
        <v>31374</v>
      </c>
      <c r="D121" s="4">
        <v>14204828.6</v>
      </c>
      <c r="E121" s="4">
        <v>452.75797156881498</v>
      </c>
      <c r="F121" s="4"/>
    </row>
    <row r="122" spans="1:6" x14ac:dyDescent="0.25">
      <c r="A122" s="2" t="s">
        <v>12</v>
      </c>
      <c r="B122" s="3">
        <v>6896</v>
      </c>
      <c r="C122" s="3">
        <v>45738</v>
      </c>
      <c r="D122" s="4">
        <v>14310606.060000001</v>
      </c>
      <c r="E122" s="4">
        <v>312.88219992129098</v>
      </c>
      <c r="F122" s="4"/>
    </row>
    <row r="123" spans="1:6" x14ac:dyDescent="0.25">
      <c r="A123" s="2" t="s">
        <v>13</v>
      </c>
      <c r="B123" s="3">
        <v>0</v>
      </c>
      <c r="C123" s="3">
        <v>0</v>
      </c>
      <c r="D123" s="4">
        <v>0</v>
      </c>
      <c r="E123" s="4">
        <v>0</v>
      </c>
      <c r="F123" s="4"/>
    </row>
    <row r="124" spans="1:6" x14ac:dyDescent="0.25">
      <c r="A124" s="2" t="s">
        <v>14</v>
      </c>
      <c r="B124" s="3">
        <v>5539</v>
      </c>
      <c r="C124" s="3">
        <v>5539</v>
      </c>
      <c r="D124" s="4">
        <v>1130913.8799999999</v>
      </c>
      <c r="E124" s="4">
        <v>204.172933742553</v>
      </c>
      <c r="F124" s="4"/>
    </row>
    <row r="125" spans="1:6" x14ac:dyDescent="0.25">
      <c r="A125" s="8" t="s">
        <v>15</v>
      </c>
      <c r="B125" s="9">
        <v>703</v>
      </c>
      <c r="C125" s="9">
        <v>703</v>
      </c>
      <c r="D125" s="10">
        <v>143201.93</v>
      </c>
      <c r="E125" s="10">
        <v>203.701180654339</v>
      </c>
      <c r="F125" s="10"/>
    </row>
    <row r="126" spans="1:6" x14ac:dyDescent="0.25">
      <c r="A126" s="7" t="s">
        <v>32</v>
      </c>
      <c r="B126" s="5">
        <v>0</v>
      </c>
      <c r="C126" s="5">
        <v>0</v>
      </c>
      <c r="D126" s="6">
        <v>0</v>
      </c>
      <c r="E126" s="6">
        <v>0</v>
      </c>
      <c r="F126" s="6">
        <v>0</v>
      </c>
    </row>
    <row r="127" spans="1:6" x14ac:dyDescent="0.25">
      <c r="A127" s="2" t="s">
        <v>10</v>
      </c>
      <c r="B127" s="3">
        <v>0</v>
      </c>
      <c r="C127" s="3">
        <v>0</v>
      </c>
      <c r="D127" s="4">
        <v>0</v>
      </c>
      <c r="E127" s="4">
        <v>0</v>
      </c>
      <c r="F127" s="4"/>
    </row>
    <row r="128" spans="1:6" x14ac:dyDescent="0.25">
      <c r="A128" s="2" t="s">
        <v>11</v>
      </c>
      <c r="B128" s="3">
        <v>0</v>
      </c>
      <c r="C128" s="3">
        <v>0</v>
      </c>
      <c r="D128" s="4">
        <v>0</v>
      </c>
      <c r="E128" s="4">
        <v>0</v>
      </c>
      <c r="F128" s="4"/>
    </row>
    <row r="129" spans="1:6" x14ac:dyDescent="0.25">
      <c r="A129" s="2" t="s">
        <v>12</v>
      </c>
      <c r="B129" s="3">
        <v>0</v>
      </c>
      <c r="C129" s="3">
        <v>0</v>
      </c>
      <c r="D129" s="4">
        <v>0</v>
      </c>
      <c r="E129" s="4">
        <v>0</v>
      </c>
      <c r="F129" s="4"/>
    </row>
    <row r="130" spans="1:6" x14ac:dyDescent="0.25">
      <c r="A130" s="2" t="s">
        <v>13</v>
      </c>
      <c r="B130" s="3">
        <v>0</v>
      </c>
      <c r="C130" s="3">
        <v>0</v>
      </c>
      <c r="D130" s="4">
        <v>0</v>
      </c>
      <c r="E130" s="4">
        <v>0</v>
      </c>
      <c r="F130" s="4"/>
    </row>
    <row r="131" spans="1:6" x14ac:dyDescent="0.25">
      <c r="A131" s="2" t="s">
        <v>14</v>
      </c>
      <c r="B131" s="3">
        <v>0</v>
      </c>
      <c r="C131" s="3">
        <v>0</v>
      </c>
      <c r="D131" s="4">
        <v>0</v>
      </c>
      <c r="E131" s="4">
        <v>0</v>
      </c>
      <c r="F131" s="4"/>
    </row>
    <row r="132" spans="1:6" x14ac:dyDescent="0.25">
      <c r="A132" s="8" t="s">
        <v>15</v>
      </c>
      <c r="B132" s="9">
        <v>0</v>
      </c>
      <c r="C132" s="9">
        <v>0</v>
      </c>
      <c r="D132" s="10">
        <v>0</v>
      </c>
      <c r="E132" s="10">
        <v>0</v>
      </c>
      <c r="F132" s="10"/>
    </row>
    <row r="133" spans="1:6" x14ac:dyDescent="0.25">
      <c r="A133" s="7" t="s">
        <v>33</v>
      </c>
      <c r="B133" s="5">
        <v>46370</v>
      </c>
      <c r="C133" s="5">
        <v>96039</v>
      </c>
      <c r="D133" s="6">
        <v>35219586.109999999</v>
      </c>
      <c r="E133" s="6">
        <v>366.72170795197798</v>
      </c>
      <c r="F133" s="6">
        <v>35232639.07</v>
      </c>
    </row>
    <row r="134" spans="1:6" x14ac:dyDescent="0.25">
      <c r="A134" s="2" t="s">
        <v>10</v>
      </c>
      <c r="B134" s="3">
        <v>119</v>
      </c>
      <c r="C134" s="3">
        <v>276</v>
      </c>
      <c r="D134" s="4">
        <v>107880.97</v>
      </c>
      <c r="E134" s="4">
        <v>390.87307971014502</v>
      </c>
      <c r="F134" s="4"/>
    </row>
    <row r="135" spans="1:6" x14ac:dyDescent="0.25">
      <c r="A135" s="2" t="s">
        <v>11</v>
      </c>
      <c r="B135" s="3">
        <v>33397</v>
      </c>
      <c r="C135" s="3">
        <v>33397</v>
      </c>
      <c r="D135" s="4">
        <v>14871993.380000001</v>
      </c>
      <c r="E135" s="4">
        <v>445.30926071203999</v>
      </c>
      <c r="F135" s="4"/>
    </row>
    <row r="136" spans="1:6" x14ac:dyDescent="0.25">
      <c r="A136" s="2" t="s">
        <v>12</v>
      </c>
      <c r="B136" s="3">
        <v>6697</v>
      </c>
      <c r="C136" s="3">
        <v>56242</v>
      </c>
      <c r="D136" s="4">
        <v>18989268.640000001</v>
      </c>
      <c r="E136" s="4">
        <v>337.63501724689701</v>
      </c>
      <c r="F136" s="4"/>
    </row>
    <row r="137" spans="1:6" x14ac:dyDescent="0.25">
      <c r="A137" s="2" t="s">
        <v>13</v>
      </c>
      <c r="B137" s="3">
        <v>0</v>
      </c>
      <c r="C137" s="3">
        <v>0</v>
      </c>
      <c r="D137" s="4">
        <v>0</v>
      </c>
      <c r="E137" s="4">
        <v>0</v>
      </c>
      <c r="F137" s="4"/>
    </row>
    <row r="138" spans="1:6" x14ac:dyDescent="0.25">
      <c r="A138" s="2" t="s">
        <v>14</v>
      </c>
      <c r="B138" s="3">
        <v>5461</v>
      </c>
      <c r="C138" s="3">
        <v>5461</v>
      </c>
      <c r="D138" s="4">
        <v>1115286.1200000001</v>
      </c>
      <c r="E138" s="4">
        <v>204.22745284746401</v>
      </c>
      <c r="F138" s="4"/>
    </row>
    <row r="139" spans="1:6" x14ac:dyDescent="0.25">
      <c r="A139" s="8" t="s">
        <v>15</v>
      </c>
      <c r="B139" s="9">
        <v>663</v>
      </c>
      <c r="C139" s="9">
        <v>663</v>
      </c>
      <c r="D139" s="10">
        <v>135157</v>
      </c>
      <c r="E139" s="10">
        <v>203.85671191553499</v>
      </c>
      <c r="F139" s="10"/>
    </row>
    <row r="140" spans="1:6" x14ac:dyDescent="0.25">
      <c r="A140" s="7" t="s">
        <v>34</v>
      </c>
      <c r="B140" s="5">
        <v>52264</v>
      </c>
      <c r="C140" s="5">
        <v>125636</v>
      </c>
      <c r="D140" s="6">
        <v>44066106.289999999</v>
      </c>
      <c r="E140" s="6">
        <v>350.74426350727498</v>
      </c>
      <c r="F140" s="6">
        <v>44118506.710000001</v>
      </c>
    </row>
    <row r="141" spans="1:6" x14ac:dyDescent="0.25">
      <c r="A141" s="2" t="s">
        <v>10</v>
      </c>
      <c r="B141" s="3">
        <v>214</v>
      </c>
      <c r="C141" s="3">
        <v>837</v>
      </c>
      <c r="D141" s="4">
        <v>311037.01</v>
      </c>
      <c r="E141" s="4">
        <v>371.609330943847</v>
      </c>
      <c r="F141" s="4"/>
    </row>
    <row r="142" spans="1:6" x14ac:dyDescent="0.25">
      <c r="A142" s="2" t="s">
        <v>11</v>
      </c>
      <c r="B142" s="3">
        <v>37812</v>
      </c>
      <c r="C142" s="3">
        <v>37812</v>
      </c>
      <c r="D142" s="4">
        <v>16999845.129999999</v>
      </c>
      <c r="E142" s="4">
        <v>449.58862609753498</v>
      </c>
      <c r="F142" s="4"/>
    </row>
    <row r="143" spans="1:6" x14ac:dyDescent="0.25">
      <c r="A143" s="2" t="s">
        <v>12</v>
      </c>
      <c r="B143" s="3">
        <v>7156</v>
      </c>
      <c r="C143" s="3">
        <v>79942</v>
      </c>
      <c r="D143" s="4">
        <v>25319939.559999999</v>
      </c>
      <c r="E143" s="4">
        <v>316.72887293287602</v>
      </c>
      <c r="F143" s="4"/>
    </row>
    <row r="144" spans="1:6" x14ac:dyDescent="0.25">
      <c r="A144" s="2" t="s">
        <v>13</v>
      </c>
      <c r="B144" s="3">
        <v>0</v>
      </c>
      <c r="C144" s="3">
        <v>0</v>
      </c>
      <c r="D144" s="4">
        <v>0</v>
      </c>
      <c r="E144" s="4">
        <v>0</v>
      </c>
      <c r="F144" s="4"/>
    </row>
    <row r="145" spans="1:6" x14ac:dyDescent="0.25">
      <c r="A145" s="2" t="s">
        <v>14</v>
      </c>
      <c r="B145" s="3">
        <v>6322</v>
      </c>
      <c r="C145" s="3">
        <v>6322</v>
      </c>
      <c r="D145" s="4">
        <v>1288584.78</v>
      </c>
      <c r="E145" s="4">
        <v>203.825495096488</v>
      </c>
      <c r="F145" s="4"/>
    </row>
    <row r="146" spans="1:6" x14ac:dyDescent="0.25">
      <c r="A146" s="8" t="s">
        <v>15</v>
      </c>
      <c r="B146" s="9">
        <v>723</v>
      </c>
      <c r="C146" s="9">
        <v>723</v>
      </c>
      <c r="D146" s="10">
        <v>146699.81</v>
      </c>
      <c r="E146" s="10">
        <v>202.90430152143799</v>
      </c>
      <c r="F146" s="10"/>
    </row>
    <row r="147" spans="1:6" x14ac:dyDescent="0.25">
      <c r="A147" s="7" t="s">
        <v>35</v>
      </c>
      <c r="B147" s="5">
        <v>64444</v>
      </c>
      <c r="C147" s="5">
        <v>140044</v>
      </c>
      <c r="D147" s="6">
        <v>62341499.799999997</v>
      </c>
      <c r="E147" s="6">
        <v>445.15652080774601</v>
      </c>
      <c r="F147" s="6">
        <v>62348831.630000003</v>
      </c>
    </row>
    <row r="148" spans="1:6" x14ac:dyDescent="0.25">
      <c r="A148" s="2" t="s">
        <v>10</v>
      </c>
      <c r="B148" s="3">
        <v>1292</v>
      </c>
      <c r="C148" s="3">
        <v>8177</v>
      </c>
      <c r="D148" s="4">
        <v>2306610.86</v>
      </c>
      <c r="E148" s="4">
        <v>282.08522196404601</v>
      </c>
      <c r="F148" s="4"/>
    </row>
    <row r="149" spans="1:6" x14ac:dyDescent="0.25">
      <c r="A149" s="2" t="s">
        <v>11</v>
      </c>
      <c r="B149" s="3">
        <v>44234</v>
      </c>
      <c r="C149" s="3">
        <v>44234</v>
      </c>
      <c r="D149" s="4">
        <v>30536835.489999998</v>
      </c>
      <c r="E149" s="4">
        <v>690.34759438440994</v>
      </c>
      <c r="F149" s="4"/>
    </row>
    <row r="150" spans="1:6" x14ac:dyDescent="0.25">
      <c r="A150" s="2" t="s">
        <v>12</v>
      </c>
      <c r="B150" s="3">
        <v>10799</v>
      </c>
      <c r="C150" s="3">
        <v>79568</v>
      </c>
      <c r="D150" s="4">
        <v>27019585.359999999</v>
      </c>
      <c r="E150" s="4">
        <v>339.57854112205899</v>
      </c>
      <c r="F150" s="4"/>
    </row>
    <row r="151" spans="1:6" x14ac:dyDescent="0.25">
      <c r="A151" s="2" t="s">
        <v>13</v>
      </c>
      <c r="B151" s="3">
        <v>0</v>
      </c>
      <c r="C151" s="3">
        <v>0</v>
      </c>
      <c r="D151" s="4">
        <v>0</v>
      </c>
      <c r="E151" s="4">
        <v>0</v>
      </c>
      <c r="F151" s="4"/>
    </row>
    <row r="152" spans="1:6" x14ac:dyDescent="0.25">
      <c r="A152" s="2" t="s">
        <v>14</v>
      </c>
      <c r="B152" s="3">
        <v>7312</v>
      </c>
      <c r="C152" s="3">
        <v>7312</v>
      </c>
      <c r="D152" s="4">
        <v>2246758.96</v>
      </c>
      <c r="E152" s="4">
        <v>307.27009846827099</v>
      </c>
      <c r="F152" s="4"/>
    </row>
    <row r="153" spans="1:6" x14ac:dyDescent="0.25">
      <c r="A153" s="8" t="s">
        <v>15</v>
      </c>
      <c r="B153" s="9">
        <v>753</v>
      </c>
      <c r="C153" s="9">
        <v>753</v>
      </c>
      <c r="D153" s="10">
        <v>231709.13</v>
      </c>
      <c r="E153" s="10">
        <v>307.71464807436899</v>
      </c>
      <c r="F153" s="10"/>
    </row>
    <row r="154" spans="1:6" x14ac:dyDescent="0.25">
      <c r="A154" s="7" t="s">
        <v>36</v>
      </c>
      <c r="B154" s="5">
        <v>73795</v>
      </c>
      <c r="C154" s="5">
        <v>168674</v>
      </c>
      <c r="D154" s="6">
        <v>86990438.840000004</v>
      </c>
      <c r="E154" s="6">
        <v>515.73116686626304</v>
      </c>
      <c r="F154" s="6">
        <v>88034008.010000005</v>
      </c>
    </row>
    <row r="155" spans="1:6" x14ac:dyDescent="0.25">
      <c r="A155" s="2" t="s">
        <v>10</v>
      </c>
      <c r="B155" s="3">
        <v>1275</v>
      </c>
      <c r="C155" s="3">
        <v>9543</v>
      </c>
      <c r="D155" s="4">
        <v>4800914.04</v>
      </c>
      <c r="E155" s="4">
        <v>503.08226343916999</v>
      </c>
      <c r="F155" s="4"/>
    </row>
    <row r="156" spans="1:6" x14ac:dyDescent="0.25">
      <c r="A156" s="2" t="s">
        <v>11</v>
      </c>
      <c r="B156" s="3">
        <v>47304</v>
      </c>
      <c r="C156" s="3">
        <v>47304</v>
      </c>
      <c r="D156" s="4">
        <v>33787710.310000002</v>
      </c>
      <c r="E156" s="4">
        <v>714.26751035853204</v>
      </c>
      <c r="F156" s="4"/>
    </row>
    <row r="157" spans="1:6" x14ac:dyDescent="0.25">
      <c r="A157" s="2" t="s">
        <v>12</v>
      </c>
      <c r="B157" s="3">
        <v>8315</v>
      </c>
      <c r="C157" s="3">
        <v>69908</v>
      </c>
      <c r="D157" s="4">
        <v>26492840.469999999</v>
      </c>
      <c r="E157" s="4">
        <v>378.96722077587702</v>
      </c>
      <c r="F157" s="4"/>
    </row>
    <row r="158" spans="1:6" x14ac:dyDescent="0.25">
      <c r="A158" s="2" t="s">
        <v>13</v>
      </c>
      <c r="B158" s="3">
        <v>8162</v>
      </c>
      <c r="C158" s="3">
        <v>33203</v>
      </c>
      <c r="D158" s="4">
        <v>19229567.52</v>
      </c>
      <c r="E158" s="4">
        <v>579.15150799626497</v>
      </c>
      <c r="F158" s="4"/>
    </row>
    <row r="159" spans="1:6" x14ac:dyDescent="0.25">
      <c r="A159" s="2" t="s">
        <v>14</v>
      </c>
      <c r="B159" s="3">
        <v>7971</v>
      </c>
      <c r="C159" s="3">
        <v>7971</v>
      </c>
      <c r="D159" s="4">
        <v>2451461.75</v>
      </c>
      <c r="E159" s="4">
        <v>307.54757872287001</v>
      </c>
      <c r="F159" s="4"/>
    </row>
    <row r="160" spans="1:6" x14ac:dyDescent="0.25">
      <c r="A160" s="8" t="s">
        <v>15</v>
      </c>
      <c r="B160" s="9">
        <v>745</v>
      </c>
      <c r="C160" s="9">
        <v>745</v>
      </c>
      <c r="D160" s="10">
        <v>227944.75</v>
      </c>
      <c r="E160" s="10">
        <v>305.96610738254998</v>
      </c>
      <c r="F160" s="10"/>
    </row>
    <row r="161" spans="1:6" x14ac:dyDescent="0.25">
      <c r="A161" s="7" t="s">
        <v>37</v>
      </c>
      <c r="B161" s="5">
        <v>76206</v>
      </c>
      <c r="C161" s="5">
        <v>159966</v>
      </c>
      <c r="D161" s="6">
        <v>84483635.879999995</v>
      </c>
      <c r="E161" s="6">
        <v>528.13495292749701</v>
      </c>
      <c r="F161" s="6">
        <v>84501952.314999998</v>
      </c>
    </row>
    <row r="162" spans="1:6" x14ac:dyDescent="0.25">
      <c r="A162" s="2" t="s">
        <v>10</v>
      </c>
      <c r="B162" s="3">
        <v>358</v>
      </c>
      <c r="C162" s="3">
        <v>2914</v>
      </c>
      <c r="D162" s="4">
        <v>1235339.95</v>
      </c>
      <c r="E162" s="4">
        <v>423.93272134522999</v>
      </c>
      <c r="F162" s="4"/>
    </row>
    <row r="163" spans="1:6" x14ac:dyDescent="0.25">
      <c r="A163" s="2" t="s">
        <v>11</v>
      </c>
      <c r="B163" s="3">
        <v>52021</v>
      </c>
      <c r="C163" s="3">
        <v>52021</v>
      </c>
      <c r="D163" s="4">
        <v>37420736.420000002</v>
      </c>
      <c r="E163" s="4">
        <v>719.33904423213698</v>
      </c>
      <c r="F163" s="4"/>
    </row>
    <row r="164" spans="1:6" x14ac:dyDescent="0.25">
      <c r="A164" s="2" t="s">
        <v>12</v>
      </c>
      <c r="B164" s="3">
        <v>6256</v>
      </c>
      <c r="C164" s="3">
        <v>57447</v>
      </c>
      <c r="D164" s="4">
        <v>20618104.370000001</v>
      </c>
      <c r="E164" s="4">
        <v>358.90654638188198</v>
      </c>
      <c r="F164" s="4"/>
    </row>
    <row r="165" spans="1:6" x14ac:dyDescent="0.25">
      <c r="A165" s="2" t="s">
        <v>13</v>
      </c>
      <c r="B165" s="3">
        <v>9106</v>
      </c>
      <c r="C165" s="3">
        <v>39133</v>
      </c>
      <c r="D165" s="4">
        <v>22609688.600000001</v>
      </c>
      <c r="E165" s="4">
        <v>577.76527738737104</v>
      </c>
      <c r="F165" s="4"/>
    </row>
    <row r="166" spans="1:6" x14ac:dyDescent="0.25">
      <c r="A166" s="2" t="s">
        <v>14</v>
      </c>
      <c r="B166" s="3">
        <v>7736</v>
      </c>
      <c r="C166" s="3">
        <v>7736</v>
      </c>
      <c r="D166" s="4">
        <v>2380829.69</v>
      </c>
      <c r="E166" s="4">
        <v>307.75978412616303</v>
      </c>
      <c r="F166" s="4"/>
    </row>
    <row r="167" spans="1:6" x14ac:dyDescent="0.25">
      <c r="A167" s="8" t="s">
        <v>15</v>
      </c>
      <c r="B167" s="9">
        <v>715</v>
      </c>
      <c r="C167" s="9">
        <v>715</v>
      </c>
      <c r="D167" s="10">
        <v>218936.85</v>
      </c>
      <c r="E167" s="10">
        <v>306.20538461538501</v>
      </c>
      <c r="F167" s="10"/>
    </row>
    <row r="168" spans="1:6" x14ac:dyDescent="0.25">
      <c r="A168" s="7" t="s">
        <v>38</v>
      </c>
      <c r="B168" s="5">
        <v>70549</v>
      </c>
      <c r="C168" s="5">
        <v>142161</v>
      </c>
      <c r="D168" s="6">
        <v>75644020.269999996</v>
      </c>
      <c r="E168" s="6">
        <v>532.10107040608898</v>
      </c>
      <c r="F168" s="6">
        <v>75649924.776999995</v>
      </c>
    </row>
    <row r="169" spans="1:6" x14ac:dyDescent="0.25">
      <c r="A169" s="2" t="s">
        <v>10</v>
      </c>
      <c r="B169" s="3">
        <v>231</v>
      </c>
      <c r="C169" s="3">
        <v>1208</v>
      </c>
      <c r="D169" s="4">
        <v>507566.88</v>
      </c>
      <c r="E169" s="4">
        <v>420.17125827814601</v>
      </c>
      <c r="F169" s="4"/>
    </row>
    <row r="170" spans="1:6" x14ac:dyDescent="0.25">
      <c r="A170" s="2" t="s">
        <v>11</v>
      </c>
      <c r="B170" s="3">
        <v>48845</v>
      </c>
      <c r="C170" s="3">
        <v>48845</v>
      </c>
      <c r="D170" s="4">
        <v>35076511</v>
      </c>
      <c r="E170" s="4">
        <v>718.11876343535698</v>
      </c>
      <c r="F170" s="4"/>
    </row>
    <row r="171" spans="1:6" x14ac:dyDescent="0.25">
      <c r="A171" s="2" t="s">
        <v>12</v>
      </c>
      <c r="B171" s="3">
        <v>5661</v>
      </c>
      <c r="C171" s="3">
        <v>51092</v>
      </c>
      <c r="D171" s="4">
        <v>18994017.23</v>
      </c>
      <c r="E171" s="4">
        <v>371.76108255695601</v>
      </c>
      <c r="F171" s="4"/>
    </row>
    <row r="172" spans="1:6" x14ac:dyDescent="0.25">
      <c r="A172" s="2" t="s">
        <v>13</v>
      </c>
      <c r="B172" s="3">
        <v>7916</v>
      </c>
      <c r="C172" s="3">
        <v>33122</v>
      </c>
      <c r="D172" s="4">
        <v>18636738.34</v>
      </c>
      <c r="E172" s="4">
        <v>562.66947466940405</v>
      </c>
      <c r="F172" s="4"/>
    </row>
    <row r="173" spans="1:6" x14ac:dyDescent="0.25">
      <c r="A173" s="2" t="s">
        <v>14</v>
      </c>
      <c r="B173" s="3">
        <v>7235</v>
      </c>
      <c r="C173" s="3">
        <v>7235</v>
      </c>
      <c r="D173" s="4">
        <v>2227176.25</v>
      </c>
      <c r="E173" s="4">
        <v>307.83362128541802</v>
      </c>
      <c r="F173" s="4"/>
    </row>
    <row r="174" spans="1:6" x14ac:dyDescent="0.25">
      <c r="A174" s="8" t="s">
        <v>15</v>
      </c>
      <c r="B174" s="9">
        <v>659</v>
      </c>
      <c r="C174" s="9">
        <v>659</v>
      </c>
      <c r="D174" s="10">
        <v>202010.57</v>
      </c>
      <c r="E174" s="10">
        <v>306.54107738998499</v>
      </c>
      <c r="F174" s="10"/>
    </row>
    <row r="175" spans="1:6" ht="24.95" customHeight="1" x14ac:dyDescent="0.25">
      <c r="A175" s="223" t="s">
        <v>2</v>
      </c>
      <c r="B175" s="223"/>
      <c r="C175" s="223"/>
      <c r="D175" s="223"/>
      <c r="E175" s="223"/>
      <c r="F175" s="223"/>
    </row>
    <row r="177" spans="1:2" x14ac:dyDescent="0.25">
      <c r="A177" s="224" t="str">
        <f>HYPERLINK("#'Obsah'!A1", "Späť na obsah dátovej prílohy")</f>
        <v>Späť na obsah dátovej prílohy</v>
      </c>
      <c r="B177" s="225"/>
    </row>
  </sheetData>
  <mergeCells count="4">
    <mergeCell ref="A2:F2"/>
    <mergeCell ref="A4:F4"/>
    <mergeCell ref="A175:F175"/>
    <mergeCell ref="A177:B177"/>
  </mergeCells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124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86">
        <v>196</v>
      </c>
      <c r="C10" s="86">
        <v>153</v>
      </c>
      <c r="D10" s="86">
        <v>30</v>
      </c>
      <c r="E10" s="86">
        <v>3</v>
      </c>
      <c r="F10" s="86">
        <v>2</v>
      </c>
      <c r="G10" s="86">
        <v>8</v>
      </c>
    </row>
    <row r="11" spans="1:7" x14ac:dyDescent="0.25">
      <c r="A11" s="2" t="s">
        <v>11</v>
      </c>
      <c r="B11" s="86">
        <v>51717</v>
      </c>
      <c r="C11" s="86">
        <v>49967</v>
      </c>
      <c r="D11" s="86">
        <v>229</v>
      </c>
      <c r="E11" s="86">
        <v>2</v>
      </c>
      <c r="F11" s="86">
        <v>1</v>
      </c>
      <c r="G11" s="86">
        <v>1518</v>
      </c>
    </row>
    <row r="12" spans="1:7" x14ac:dyDescent="0.25">
      <c r="A12" s="2" t="s">
        <v>12</v>
      </c>
      <c r="B12" s="86">
        <v>4511</v>
      </c>
      <c r="C12" s="86">
        <v>3252</v>
      </c>
      <c r="D12" s="86">
        <v>885</v>
      </c>
      <c r="E12" s="86">
        <v>170</v>
      </c>
      <c r="F12" s="86">
        <v>117</v>
      </c>
      <c r="G12" s="86">
        <v>87</v>
      </c>
    </row>
    <row r="13" spans="1:7" x14ac:dyDescent="0.25">
      <c r="A13" s="2" t="s">
        <v>13</v>
      </c>
      <c r="B13" s="86">
        <v>13774</v>
      </c>
      <c r="C13" s="86">
        <v>10380</v>
      </c>
      <c r="D13" s="86">
        <v>2660</v>
      </c>
      <c r="E13" s="86">
        <v>333</v>
      </c>
      <c r="F13" s="86">
        <v>85</v>
      </c>
      <c r="G13" s="86">
        <v>316</v>
      </c>
    </row>
    <row r="14" spans="1:7" x14ac:dyDescent="0.25">
      <c r="A14" s="2" t="s">
        <v>14</v>
      </c>
      <c r="B14" s="86">
        <v>7376</v>
      </c>
      <c r="C14" s="86">
        <v>7125</v>
      </c>
      <c r="D14" s="86">
        <v>11</v>
      </c>
      <c r="E14" s="86">
        <v>0</v>
      </c>
      <c r="F14" s="86">
        <v>0</v>
      </c>
      <c r="G14" s="86">
        <v>240</v>
      </c>
    </row>
    <row r="15" spans="1:7" x14ac:dyDescent="0.25">
      <c r="A15" s="2" t="s">
        <v>15</v>
      </c>
      <c r="B15" s="86">
        <v>965</v>
      </c>
      <c r="C15" s="86">
        <v>107</v>
      </c>
      <c r="D15" s="86">
        <v>0</v>
      </c>
      <c r="E15" s="86">
        <v>0</v>
      </c>
      <c r="F15" s="86">
        <v>0</v>
      </c>
      <c r="G15" s="86">
        <v>858</v>
      </c>
    </row>
    <row r="16" spans="1:7" x14ac:dyDescent="0.25">
      <c r="A16" s="16" t="s">
        <v>107</v>
      </c>
      <c r="B16" s="88">
        <v>78539</v>
      </c>
      <c r="C16" s="88">
        <v>70984</v>
      </c>
      <c r="D16" s="88">
        <v>3815</v>
      </c>
      <c r="E16" s="88">
        <v>508</v>
      </c>
      <c r="F16" s="88">
        <v>205</v>
      </c>
      <c r="G16" s="88">
        <v>3027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86">
        <v>881</v>
      </c>
      <c r="C18" s="86">
        <v>413</v>
      </c>
      <c r="D18" s="86">
        <v>192</v>
      </c>
      <c r="E18" s="86">
        <v>77</v>
      </c>
      <c r="F18" s="86">
        <v>186</v>
      </c>
      <c r="G18" s="86">
        <v>13</v>
      </c>
    </row>
    <row r="19" spans="1:7" x14ac:dyDescent="0.25">
      <c r="A19" s="2" t="s">
        <v>11</v>
      </c>
      <c r="B19" s="86">
        <v>51653</v>
      </c>
      <c r="C19" s="86">
        <v>49905</v>
      </c>
      <c r="D19" s="86">
        <v>227</v>
      </c>
      <c r="E19" s="86">
        <v>2</v>
      </c>
      <c r="F19" s="86">
        <v>1</v>
      </c>
      <c r="G19" s="86">
        <v>1518</v>
      </c>
    </row>
    <row r="20" spans="1:7" x14ac:dyDescent="0.25">
      <c r="A20" s="2" t="s">
        <v>12</v>
      </c>
      <c r="B20" s="86">
        <v>56047</v>
      </c>
      <c r="C20" s="86">
        <v>7228</v>
      </c>
      <c r="D20" s="86">
        <v>7373</v>
      </c>
      <c r="E20" s="86">
        <v>5589</v>
      </c>
      <c r="F20" s="86">
        <v>34863</v>
      </c>
      <c r="G20" s="86">
        <v>994</v>
      </c>
    </row>
    <row r="21" spans="1:7" x14ac:dyDescent="0.25">
      <c r="A21" s="2" t="s">
        <v>13</v>
      </c>
      <c r="B21" s="86">
        <v>107944</v>
      </c>
      <c r="C21" s="86">
        <v>25487</v>
      </c>
      <c r="D21" s="86">
        <v>31399</v>
      </c>
      <c r="E21" s="86">
        <v>21484</v>
      </c>
      <c r="F21" s="86">
        <v>27513</v>
      </c>
      <c r="G21" s="86">
        <v>2061</v>
      </c>
    </row>
    <row r="22" spans="1:7" x14ac:dyDescent="0.25">
      <c r="A22" s="2" t="s">
        <v>14</v>
      </c>
      <c r="B22" s="86">
        <v>7373</v>
      </c>
      <c r="C22" s="86">
        <v>7122</v>
      </c>
      <c r="D22" s="86">
        <v>11</v>
      </c>
      <c r="E22" s="86">
        <v>0</v>
      </c>
      <c r="F22" s="86">
        <v>0</v>
      </c>
      <c r="G22" s="86">
        <v>240</v>
      </c>
    </row>
    <row r="23" spans="1:7" x14ac:dyDescent="0.25">
      <c r="A23" s="2" t="s">
        <v>15</v>
      </c>
      <c r="B23" s="86">
        <v>965</v>
      </c>
      <c r="C23" s="86">
        <v>107</v>
      </c>
      <c r="D23" s="86">
        <v>0</v>
      </c>
      <c r="E23" s="86">
        <v>0</v>
      </c>
      <c r="F23" s="86">
        <v>0</v>
      </c>
      <c r="G23" s="86">
        <v>858</v>
      </c>
    </row>
    <row r="24" spans="1:7" x14ac:dyDescent="0.25">
      <c r="A24" s="16" t="s">
        <v>107</v>
      </c>
      <c r="B24" s="88">
        <v>224863</v>
      </c>
      <c r="C24" s="88">
        <v>90262</v>
      </c>
      <c r="D24" s="88">
        <v>39202</v>
      </c>
      <c r="E24" s="88">
        <v>27152</v>
      </c>
      <c r="F24" s="88">
        <v>62563</v>
      </c>
      <c r="G24" s="88">
        <v>5684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87">
        <v>448115.89</v>
      </c>
      <c r="C26" s="87">
        <v>236748.42</v>
      </c>
      <c r="D26" s="87">
        <v>136067.65</v>
      </c>
      <c r="E26" s="87">
        <v>10591.92</v>
      </c>
      <c r="F26" s="87">
        <v>51357.33</v>
      </c>
      <c r="G26" s="87">
        <v>13350.57</v>
      </c>
    </row>
    <row r="27" spans="1:7" x14ac:dyDescent="0.25">
      <c r="A27" s="2" t="s">
        <v>11</v>
      </c>
      <c r="B27" s="87">
        <v>39665857.799999997</v>
      </c>
      <c r="C27" s="87">
        <v>38366625.140000001</v>
      </c>
      <c r="D27" s="87">
        <v>147749.94</v>
      </c>
      <c r="E27" s="87">
        <v>1740</v>
      </c>
      <c r="F27" s="87">
        <v>600</v>
      </c>
      <c r="G27" s="87">
        <v>1149142.72</v>
      </c>
    </row>
    <row r="28" spans="1:7" x14ac:dyDescent="0.25">
      <c r="A28" s="2" t="s">
        <v>12</v>
      </c>
      <c r="B28" s="87">
        <v>22279596.469999999</v>
      </c>
      <c r="C28" s="87">
        <v>5327226.01</v>
      </c>
      <c r="D28" s="87">
        <v>4779638.0199999996</v>
      </c>
      <c r="E28" s="87">
        <v>2127928.13</v>
      </c>
      <c r="F28" s="87">
        <v>9475395.3499999996</v>
      </c>
      <c r="G28" s="87">
        <v>569408.96</v>
      </c>
    </row>
    <row r="29" spans="1:7" x14ac:dyDescent="0.25">
      <c r="A29" s="2" t="s">
        <v>13</v>
      </c>
      <c r="B29" s="87">
        <v>57259435.060000002</v>
      </c>
      <c r="C29" s="87">
        <v>14497806.279999999</v>
      </c>
      <c r="D29" s="87">
        <v>17714450.989999998</v>
      </c>
      <c r="E29" s="87">
        <v>11149545.49</v>
      </c>
      <c r="F29" s="87">
        <v>12732970.51</v>
      </c>
      <c r="G29" s="87">
        <v>1164661.79</v>
      </c>
    </row>
    <row r="30" spans="1:7" x14ac:dyDescent="0.25">
      <c r="A30" s="2" t="s">
        <v>14</v>
      </c>
      <c r="B30" s="87">
        <v>2576049.62</v>
      </c>
      <c r="C30" s="87">
        <v>2487863.0699999998</v>
      </c>
      <c r="D30" s="87">
        <v>3678</v>
      </c>
      <c r="E30" s="87">
        <v>0</v>
      </c>
      <c r="F30" s="87">
        <v>0</v>
      </c>
      <c r="G30" s="87">
        <v>84508.55</v>
      </c>
    </row>
    <row r="31" spans="1:7" x14ac:dyDescent="0.25">
      <c r="A31" s="2" t="s">
        <v>15</v>
      </c>
      <c r="B31" s="87">
        <v>338261.13</v>
      </c>
      <c r="C31" s="87">
        <v>37330.35</v>
      </c>
      <c r="D31" s="87">
        <v>0</v>
      </c>
      <c r="E31" s="87">
        <v>0</v>
      </c>
      <c r="F31" s="87">
        <v>0</v>
      </c>
      <c r="G31" s="87">
        <v>300930.78000000003</v>
      </c>
    </row>
    <row r="32" spans="1:7" x14ac:dyDescent="0.25">
      <c r="A32" s="16" t="s">
        <v>107</v>
      </c>
      <c r="B32" s="89">
        <v>122567315.97</v>
      </c>
      <c r="C32" s="89">
        <v>60953599.270000003</v>
      </c>
      <c r="D32" s="89">
        <v>22781584.600000001</v>
      </c>
      <c r="E32" s="89">
        <v>13289805.539999999</v>
      </c>
      <c r="F32" s="89">
        <v>22260323.190000001</v>
      </c>
      <c r="G32" s="89">
        <v>3282003.37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125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90">
        <v>148</v>
      </c>
      <c r="C10" s="90">
        <v>105</v>
      </c>
      <c r="D10" s="90">
        <v>28</v>
      </c>
      <c r="E10" s="90">
        <v>2</v>
      </c>
      <c r="F10" s="90">
        <v>5</v>
      </c>
      <c r="G10" s="90">
        <v>8</v>
      </c>
    </row>
    <row r="11" spans="1:7" x14ac:dyDescent="0.25">
      <c r="A11" s="2" t="s">
        <v>11</v>
      </c>
      <c r="B11" s="90">
        <v>31406</v>
      </c>
      <c r="C11" s="90">
        <v>30406</v>
      </c>
      <c r="D11" s="90">
        <v>147</v>
      </c>
      <c r="E11" s="90">
        <v>3</v>
      </c>
      <c r="F11" s="90">
        <v>2</v>
      </c>
      <c r="G11" s="90">
        <v>848</v>
      </c>
    </row>
    <row r="12" spans="1:7" x14ac:dyDescent="0.25">
      <c r="A12" s="2" t="s">
        <v>12</v>
      </c>
      <c r="B12" s="90">
        <v>6896</v>
      </c>
      <c r="C12" s="90">
        <v>5124</v>
      </c>
      <c r="D12" s="90">
        <v>1287</v>
      </c>
      <c r="E12" s="90">
        <v>191</v>
      </c>
      <c r="F12" s="90">
        <v>158</v>
      </c>
      <c r="G12" s="90">
        <v>136</v>
      </c>
    </row>
    <row r="13" spans="1:7" x14ac:dyDescent="0.25">
      <c r="A13" s="2" t="s">
        <v>13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</row>
    <row r="14" spans="1:7" x14ac:dyDescent="0.25">
      <c r="A14" s="2" t="s">
        <v>14</v>
      </c>
      <c r="B14" s="90">
        <v>5542</v>
      </c>
      <c r="C14" s="90">
        <v>5373</v>
      </c>
      <c r="D14" s="90">
        <v>10</v>
      </c>
      <c r="E14" s="90">
        <v>0</v>
      </c>
      <c r="F14" s="90">
        <v>0</v>
      </c>
      <c r="G14" s="90">
        <v>159</v>
      </c>
    </row>
    <row r="15" spans="1:7" x14ac:dyDescent="0.25">
      <c r="A15" s="2" t="s">
        <v>15</v>
      </c>
      <c r="B15" s="90">
        <v>703</v>
      </c>
      <c r="C15" s="90">
        <v>84</v>
      </c>
      <c r="D15" s="90">
        <v>0</v>
      </c>
      <c r="E15" s="90">
        <v>0</v>
      </c>
      <c r="F15" s="90">
        <v>0</v>
      </c>
      <c r="G15" s="90">
        <v>619</v>
      </c>
    </row>
    <row r="16" spans="1:7" x14ac:dyDescent="0.25">
      <c r="A16" s="16" t="s">
        <v>107</v>
      </c>
      <c r="B16" s="92">
        <v>44695</v>
      </c>
      <c r="C16" s="92">
        <v>41092</v>
      </c>
      <c r="D16" s="92">
        <v>1472</v>
      </c>
      <c r="E16" s="92">
        <v>196</v>
      </c>
      <c r="F16" s="92">
        <v>165</v>
      </c>
      <c r="G16" s="92">
        <v>1770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90">
        <v>893</v>
      </c>
      <c r="C18" s="90">
        <v>166</v>
      </c>
      <c r="D18" s="90">
        <v>93</v>
      </c>
      <c r="E18" s="90">
        <v>2</v>
      </c>
      <c r="F18" s="90">
        <v>625</v>
      </c>
      <c r="G18" s="90">
        <v>7</v>
      </c>
    </row>
    <row r="19" spans="1:7" x14ac:dyDescent="0.25">
      <c r="A19" s="2" t="s">
        <v>11</v>
      </c>
      <c r="B19" s="90">
        <v>31374</v>
      </c>
      <c r="C19" s="90">
        <v>30375</v>
      </c>
      <c r="D19" s="90">
        <v>146</v>
      </c>
      <c r="E19" s="90">
        <v>3</v>
      </c>
      <c r="F19" s="90">
        <v>2</v>
      </c>
      <c r="G19" s="90">
        <v>848</v>
      </c>
    </row>
    <row r="20" spans="1:7" x14ac:dyDescent="0.25">
      <c r="A20" s="2" t="s">
        <v>12</v>
      </c>
      <c r="B20" s="90">
        <v>45738</v>
      </c>
      <c r="C20" s="90">
        <v>6139</v>
      </c>
      <c r="D20" s="90">
        <v>5270</v>
      </c>
      <c r="E20" s="90">
        <v>4300</v>
      </c>
      <c r="F20" s="90">
        <v>29798</v>
      </c>
      <c r="G20" s="90">
        <v>231</v>
      </c>
    </row>
    <row r="21" spans="1:7" x14ac:dyDescent="0.25">
      <c r="A21" s="2" t="s">
        <v>13</v>
      </c>
      <c r="B21" s="90">
        <v>0</v>
      </c>
      <c r="C21" s="90">
        <v>0</v>
      </c>
      <c r="D21" s="90">
        <v>0</v>
      </c>
      <c r="E21" s="90">
        <v>0</v>
      </c>
      <c r="F21" s="90">
        <v>0</v>
      </c>
      <c r="G21" s="90">
        <v>0</v>
      </c>
    </row>
    <row r="22" spans="1:7" x14ac:dyDescent="0.25">
      <c r="A22" s="2" t="s">
        <v>14</v>
      </c>
      <c r="B22" s="90">
        <v>5539</v>
      </c>
      <c r="C22" s="90">
        <v>5370</v>
      </c>
      <c r="D22" s="90">
        <v>10</v>
      </c>
      <c r="E22" s="90">
        <v>0</v>
      </c>
      <c r="F22" s="90">
        <v>0</v>
      </c>
      <c r="G22" s="90">
        <v>159</v>
      </c>
    </row>
    <row r="23" spans="1:7" x14ac:dyDescent="0.25">
      <c r="A23" s="2" t="s">
        <v>15</v>
      </c>
      <c r="B23" s="90">
        <v>703</v>
      </c>
      <c r="C23" s="90">
        <v>84</v>
      </c>
      <c r="D23" s="90">
        <v>0</v>
      </c>
      <c r="E23" s="90">
        <v>0</v>
      </c>
      <c r="F23" s="90">
        <v>0</v>
      </c>
      <c r="G23" s="90">
        <v>619</v>
      </c>
    </row>
    <row r="24" spans="1:7" x14ac:dyDescent="0.25">
      <c r="A24" s="16" t="s">
        <v>107</v>
      </c>
      <c r="B24" s="92">
        <v>84247</v>
      </c>
      <c r="C24" s="92">
        <v>42134</v>
      </c>
      <c r="D24" s="92">
        <v>5519</v>
      </c>
      <c r="E24" s="92">
        <v>4305</v>
      </c>
      <c r="F24" s="92">
        <v>30425</v>
      </c>
      <c r="G24" s="92">
        <v>1864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91">
        <v>199279.39</v>
      </c>
      <c r="C26" s="91">
        <v>69222.710000000006</v>
      </c>
      <c r="D26" s="91">
        <v>35628.82</v>
      </c>
      <c r="E26" s="91">
        <v>1134.9000000000001</v>
      </c>
      <c r="F26" s="91">
        <v>88421.51</v>
      </c>
      <c r="G26" s="91">
        <v>4871.45</v>
      </c>
    </row>
    <row r="27" spans="1:7" x14ac:dyDescent="0.25">
      <c r="A27" s="2" t="s">
        <v>11</v>
      </c>
      <c r="B27" s="91">
        <v>14204828.6</v>
      </c>
      <c r="C27" s="91">
        <v>13771799.01</v>
      </c>
      <c r="D27" s="91">
        <v>54409.94</v>
      </c>
      <c r="E27" s="91">
        <v>1380</v>
      </c>
      <c r="F27" s="91">
        <v>1080</v>
      </c>
      <c r="G27" s="91">
        <v>376159.65</v>
      </c>
    </row>
    <row r="28" spans="1:7" x14ac:dyDescent="0.25">
      <c r="A28" s="2" t="s">
        <v>12</v>
      </c>
      <c r="B28" s="91">
        <v>14310606.060000001</v>
      </c>
      <c r="C28" s="91">
        <v>2925651.17</v>
      </c>
      <c r="D28" s="91">
        <v>2303970.7200000002</v>
      </c>
      <c r="E28" s="91">
        <v>1228408.4099999999</v>
      </c>
      <c r="F28" s="91">
        <v>7727370.8899999997</v>
      </c>
      <c r="G28" s="91">
        <v>125204.87</v>
      </c>
    </row>
    <row r="29" spans="1:7" x14ac:dyDescent="0.25">
      <c r="A29" s="2" t="s">
        <v>13</v>
      </c>
      <c r="B29" s="91">
        <v>0</v>
      </c>
      <c r="C29" s="91">
        <v>0</v>
      </c>
      <c r="D29" s="91">
        <v>0</v>
      </c>
      <c r="E29" s="91">
        <v>0</v>
      </c>
      <c r="F29" s="91">
        <v>0</v>
      </c>
      <c r="G29" s="91">
        <v>0</v>
      </c>
    </row>
    <row r="30" spans="1:7" x14ac:dyDescent="0.25">
      <c r="A30" s="2" t="s">
        <v>14</v>
      </c>
      <c r="B30" s="91">
        <v>1130913.8799999999</v>
      </c>
      <c r="C30" s="91">
        <v>1096775.57</v>
      </c>
      <c r="D30" s="91">
        <v>2100</v>
      </c>
      <c r="E30" s="91">
        <v>0</v>
      </c>
      <c r="F30" s="91">
        <v>0</v>
      </c>
      <c r="G30" s="91">
        <v>32038.31</v>
      </c>
    </row>
    <row r="31" spans="1:7" x14ac:dyDescent="0.25">
      <c r="A31" s="2" t="s">
        <v>15</v>
      </c>
      <c r="B31" s="91">
        <v>143201.93</v>
      </c>
      <c r="C31" s="91">
        <v>16876.61</v>
      </c>
      <c r="D31" s="91">
        <v>0</v>
      </c>
      <c r="E31" s="91">
        <v>0</v>
      </c>
      <c r="F31" s="91">
        <v>0</v>
      </c>
      <c r="G31" s="91">
        <v>126325.32</v>
      </c>
    </row>
    <row r="32" spans="1:7" x14ac:dyDescent="0.25">
      <c r="A32" s="16" t="s">
        <v>107</v>
      </c>
      <c r="B32" s="93">
        <v>29988829.859999999</v>
      </c>
      <c r="C32" s="93">
        <v>17880325.07</v>
      </c>
      <c r="D32" s="93">
        <v>2396109.48</v>
      </c>
      <c r="E32" s="93">
        <v>1230923.31</v>
      </c>
      <c r="F32" s="93">
        <v>7816872.4000000004</v>
      </c>
      <c r="G32" s="93">
        <v>664599.6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126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94">
        <v>119</v>
      </c>
      <c r="C10" s="94">
        <v>82</v>
      </c>
      <c r="D10" s="94">
        <v>26</v>
      </c>
      <c r="E10" s="94">
        <v>3</v>
      </c>
      <c r="F10" s="94">
        <v>0</v>
      </c>
      <c r="G10" s="94">
        <v>8</v>
      </c>
    </row>
    <row r="11" spans="1:7" x14ac:dyDescent="0.25">
      <c r="A11" s="2" t="s">
        <v>11</v>
      </c>
      <c r="B11" s="94">
        <v>33429</v>
      </c>
      <c r="C11" s="94">
        <v>32374</v>
      </c>
      <c r="D11" s="94">
        <v>162</v>
      </c>
      <c r="E11" s="94">
        <v>2</v>
      </c>
      <c r="F11" s="94">
        <v>1</v>
      </c>
      <c r="G11" s="94">
        <v>890</v>
      </c>
    </row>
    <row r="12" spans="1:7" x14ac:dyDescent="0.25">
      <c r="A12" s="2" t="s">
        <v>12</v>
      </c>
      <c r="B12" s="94">
        <v>6697</v>
      </c>
      <c r="C12" s="94">
        <v>4950</v>
      </c>
      <c r="D12" s="94">
        <v>1240</v>
      </c>
      <c r="E12" s="94">
        <v>205</v>
      </c>
      <c r="F12" s="94">
        <v>159</v>
      </c>
      <c r="G12" s="94">
        <v>143</v>
      </c>
    </row>
    <row r="13" spans="1:7" x14ac:dyDescent="0.25">
      <c r="A13" s="2" t="s">
        <v>13</v>
      </c>
      <c r="B13" s="94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</row>
    <row r="14" spans="1:7" x14ac:dyDescent="0.25">
      <c r="A14" s="2" t="s">
        <v>14</v>
      </c>
      <c r="B14" s="94">
        <v>5462</v>
      </c>
      <c r="C14" s="94">
        <v>5304</v>
      </c>
      <c r="D14" s="94">
        <v>6</v>
      </c>
      <c r="E14" s="94">
        <v>0</v>
      </c>
      <c r="F14" s="94">
        <v>0</v>
      </c>
      <c r="G14" s="94">
        <v>152</v>
      </c>
    </row>
    <row r="15" spans="1:7" x14ac:dyDescent="0.25">
      <c r="A15" s="2" t="s">
        <v>15</v>
      </c>
      <c r="B15" s="94">
        <v>663</v>
      </c>
      <c r="C15" s="94">
        <v>89</v>
      </c>
      <c r="D15" s="94">
        <v>1</v>
      </c>
      <c r="E15" s="94">
        <v>1</v>
      </c>
      <c r="F15" s="94">
        <v>0</v>
      </c>
      <c r="G15" s="94">
        <v>572</v>
      </c>
    </row>
    <row r="16" spans="1:7" x14ac:dyDescent="0.25">
      <c r="A16" s="16" t="s">
        <v>107</v>
      </c>
      <c r="B16" s="96">
        <v>46370</v>
      </c>
      <c r="C16" s="96">
        <v>42799</v>
      </c>
      <c r="D16" s="96">
        <v>1435</v>
      </c>
      <c r="E16" s="96">
        <v>211</v>
      </c>
      <c r="F16" s="96">
        <v>160</v>
      </c>
      <c r="G16" s="96">
        <v>1765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94">
        <v>276</v>
      </c>
      <c r="C18" s="94">
        <v>137</v>
      </c>
      <c r="D18" s="94">
        <v>100</v>
      </c>
      <c r="E18" s="94">
        <v>32</v>
      </c>
      <c r="F18" s="94">
        <v>0</v>
      </c>
      <c r="G18" s="94">
        <v>7</v>
      </c>
    </row>
    <row r="19" spans="1:7" x14ac:dyDescent="0.25">
      <c r="A19" s="2" t="s">
        <v>11</v>
      </c>
      <c r="B19" s="94">
        <v>33397</v>
      </c>
      <c r="C19" s="94">
        <v>32344</v>
      </c>
      <c r="D19" s="94">
        <v>161</v>
      </c>
      <c r="E19" s="94">
        <v>2</v>
      </c>
      <c r="F19" s="94">
        <v>1</v>
      </c>
      <c r="G19" s="94">
        <v>889</v>
      </c>
    </row>
    <row r="20" spans="1:7" x14ac:dyDescent="0.25">
      <c r="A20" s="2" t="s">
        <v>12</v>
      </c>
      <c r="B20" s="94">
        <v>56242</v>
      </c>
      <c r="C20" s="94">
        <v>7129</v>
      </c>
      <c r="D20" s="94">
        <v>6224</v>
      </c>
      <c r="E20" s="94">
        <v>5646</v>
      </c>
      <c r="F20" s="94">
        <v>36518</v>
      </c>
      <c r="G20" s="94">
        <v>725</v>
      </c>
    </row>
    <row r="21" spans="1:7" x14ac:dyDescent="0.25">
      <c r="A21" s="2" t="s">
        <v>13</v>
      </c>
      <c r="B21" s="94">
        <v>0</v>
      </c>
      <c r="C21" s="94">
        <v>0</v>
      </c>
      <c r="D21" s="94">
        <v>0</v>
      </c>
      <c r="E21" s="94">
        <v>0</v>
      </c>
      <c r="F21" s="94">
        <v>0</v>
      </c>
      <c r="G21" s="94">
        <v>0</v>
      </c>
    </row>
    <row r="22" spans="1:7" x14ac:dyDescent="0.25">
      <c r="A22" s="2" t="s">
        <v>14</v>
      </c>
      <c r="B22" s="94">
        <v>5461</v>
      </c>
      <c r="C22" s="94">
        <v>5303</v>
      </c>
      <c r="D22" s="94">
        <v>6</v>
      </c>
      <c r="E22" s="94">
        <v>0</v>
      </c>
      <c r="F22" s="94">
        <v>0</v>
      </c>
      <c r="G22" s="94">
        <v>152</v>
      </c>
    </row>
    <row r="23" spans="1:7" x14ac:dyDescent="0.25">
      <c r="A23" s="2" t="s">
        <v>15</v>
      </c>
      <c r="B23" s="94">
        <v>663</v>
      </c>
      <c r="C23" s="94">
        <v>89</v>
      </c>
      <c r="D23" s="94">
        <v>1</v>
      </c>
      <c r="E23" s="94">
        <v>1</v>
      </c>
      <c r="F23" s="94">
        <v>0</v>
      </c>
      <c r="G23" s="94">
        <v>572</v>
      </c>
    </row>
    <row r="24" spans="1:7" x14ac:dyDescent="0.25">
      <c r="A24" s="16" t="s">
        <v>107</v>
      </c>
      <c r="B24" s="96">
        <v>96039</v>
      </c>
      <c r="C24" s="96">
        <v>45002</v>
      </c>
      <c r="D24" s="96">
        <v>6492</v>
      </c>
      <c r="E24" s="96">
        <v>5681</v>
      </c>
      <c r="F24" s="96">
        <v>36519</v>
      </c>
      <c r="G24" s="96">
        <v>2345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95">
        <v>107880.97</v>
      </c>
      <c r="C26" s="95">
        <v>56627.32</v>
      </c>
      <c r="D26" s="95">
        <v>35139.03</v>
      </c>
      <c r="E26" s="95">
        <v>11227.79</v>
      </c>
      <c r="F26" s="95">
        <v>0</v>
      </c>
      <c r="G26" s="95">
        <v>4886.83</v>
      </c>
    </row>
    <row r="27" spans="1:7" x14ac:dyDescent="0.25">
      <c r="A27" s="2" t="s">
        <v>11</v>
      </c>
      <c r="B27" s="95">
        <v>14871993.380000001</v>
      </c>
      <c r="C27" s="95">
        <v>14421566.07</v>
      </c>
      <c r="D27" s="95">
        <v>60115.61</v>
      </c>
      <c r="E27" s="95">
        <v>720</v>
      </c>
      <c r="F27" s="95">
        <v>540</v>
      </c>
      <c r="G27" s="95">
        <v>389051.7</v>
      </c>
    </row>
    <row r="28" spans="1:7" x14ac:dyDescent="0.25">
      <c r="A28" s="2" t="s">
        <v>12</v>
      </c>
      <c r="B28" s="95">
        <v>18989268.640000001</v>
      </c>
      <c r="C28" s="95">
        <v>3179715.06</v>
      </c>
      <c r="D28" s="95">
        <v>2519032.62</v>
      </c>
      <c r="E28" s="95">
        <v>1493857.48</v>
      </c>
      <c r="F28" s="95">
        <v>11559184.09</v>
      </c>
      <c r="G28" s="95">
        <v>237479.39</v>
      </c>
    </row>
    <row r="29" spans="1:7" x14ac:dyDescent="0.25">
      <c r="A29" s="2" t="s">
        <v>13</v>
      </c>
      <c r="B29" s="95">
        <v>0</v>
      </c>
      <c r="C29" s="95">
        <v>0</v>
      </c>
      <c r="D29" s="95">
        <v>0</v>
      </c>
      <c r="E29" s="95">
        <v>0</v>
      </c>
      <c r="F29" s="95">
        <v>0</v>
      </c>
      <c r="G29" s="95">
        <v>0</v>
      </c>
    </row>
    <row r="30" spans="1:7" x14ac:dyDescent="0.25">
      <c r="A30" s="2" t="s">
        <v>14</v>
      </c>
      <c r="B30" s="95">
        <v>1115286.1200000001</v>
      </c>
      <c r="C30" s="95">
        <v>1083054.57</v>
      </c>
      <c r="D30" s="95">
        <v>1252</v>
      </c>
      <c r="E30" s="95">
        <v>0</v>
      </c>
      <c r="F30" s="95">
        <v>0</v>
      </c>
      <c r="G30" s="95">
        <v>30979.55</v>
      </c>
    </row>
    <row r="31" spans="1:7" x14ac:dyDescent="0.25">
      <c r="A31" s="2" t="s">
        <v>15</v>
      </c>
      <c r="B31" s="95">
        <v>135157</v>
      </c>
      <c r="C31" s="95">
        <v>17591.169999999998</v>
      </c>
      <c r="D31" s="95">
        <v>210</v>
      </c>
      <c r="E31" s="95">
        <v>210</v>
      </c>
      <c r="F31" s="95">
        <v>0</v>
      </c>
      <c r="G31" s="95">
        <v>117145.83</v>
      </c>
    </row>
    <row r="32" spans="1:7" x14ac:dyDescent="0.25">
      <c r="A32" s="16" t="s">
        <v>107</v>
      </c>
      <c r="B32" s="97">
        <v>35219586.109999999</v>
      </c>
      <c r="C32" s="97">
        <v>18758554.190000001</v>
      </c>
      <c r="D32" s="97">
        <v>2615749.2599999998</v>
      </c>
      <c r="E32" s="97">
        <v>1506015.27</v>
      </c>
      <c r="F32" s="97">
        <v>11559724.09</v>
      </c>
      <c r="G32" s="97">
        <v>779543.3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127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98">
        <v>214</v>
      </c>
      <c r="C10" s="98">
        <v>156</v>
      </c>
      <c r="D10" s="98">
        <v>45</v>
      </c>
      <c r="E10" s="98">
        <v>5</v>
      </c>
      <c r="F10" s="98">
        <v>0</v>
      </c>
      <c r="G10" s="98">
        <v>8</v>
      </c>
    </row>
    <row r="11" spans="1:7" x14ac:dyDescent="0.25">
      <c r="A11" s="2" t="s">
        <v>11</v>
      </c>
      <c r="B11" s="98">
        <v>37847</v>
      </c>
      <c r="C11" s="98">
        <v>36661</v>
      </c>
      <c r="D11" s="98">
        <v>188</v>
      </c>
      <c r="E11" s="98">
        <v>3</v>
      </c>
      <c r="F11" s="98">
        <v>1</v>
      </c>
      <c r="G11" s="98">
        <v>994</v>
      </c>
    </row>
    <row r="12" spans="1:7" x14ac:dyDescent="0.25">
      <c r="A12" s="2" t="s">
        <v>12</v>
      </c>
      <c r="B12" s="98">
        <v>7156</v>
      </c>
      <c r="C12" s="98">
        <v>5311</v>
      </c>
      <c r="D12" s="98">
        <v>1377</v>
      </c>
      <c r="E12" s="98">
        <v>191</v>
      </c>
      <c r="F12" s="98">
        <v>142</v>
      </c>
      <c r="G12" s="98">
        <v>135</v>
      </c>
    </row>
    <row r="13" spans="1:7" x14ac:dyDescent="0.25">
      <c r="A13" s="2" t="s">
        <v>13</v>
      </c>
      <c r="B13" s="98">
        <v>0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</row>
    <row r="14" spans="1:7" x14ac:dyDescent="0.25">
      <c r="A14" s="2" t="s">
        <v>14</v>
      </c>
      <c r="B14" s="98">
        <v>6324</v>
      </c>
      <c r="C14" s="98">
        <v>6137</v>
      </c>
      <c r="D14" s="98">
        <v>10</v>
      </c>
      <c r="E14" s="98">
        <v>0</v>
      </c>
      <c r="F14" s="98">
        <v>0</v>
      </c>
      <c r="G14" s="98">
        <v>177</v>
      </c>
    </row>
    <row r="15" spans="1:7" x14ac:dyDescent="0.25">
      <c r="A15" s="2" t="s">
        <v>15</v>
      </c>
      <c r="B15" s="98">
        <v>723</v>
      </c>
      <c r="C15" s="98">
        <v>92</v>
      </c>
      <c r="D15" s="98">
        <v>0</v>
      </c>
      <c r="E15" s="98">
        <v>1</v>
      </c>
      <c r="F15" s="98">
        <v>0</v>
      </c>
      <c r="G15" s="98">
        <v>630</v>
      </c>
    </row>
    <row r="16" spans="1:7" x14ac:dyDescent="0.25">
      <c r="A16" s="16" t="s">
        <v>107</v>
      </c>
      <c r="B16" s="100">
        <v>52264</v>
      </c>
      <c r="C16" s="100">
        <v>48357</v>
      </c>
      <c r="D16" s="100">
        <v>1620</v>
      </c>
      <c r="E16" s="100">
        <v>200</v>
      </c>
      <c r="F16" s="100">
        <v>143</v>
      </c>
      <c r="G16" s="100">
        <v>1944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98">
        <v>837</v>
      </c>
      <c r="C18" s="98">
        <v>296</v>
      </c>
      <c r="D18" s="98">
        <v>330</v>
      </c>
      <c r="E18" s="98">
        <v>201</v>
      </c>
      <c r="F18" s="98">
        <v>0</v>
      </c>
      <c r="G18" s="98">
        <v>10</v>
      </c>
    </row>
    <row r="19" spans="1:7" x14ac:dyDescent="0.25">
      <c r="A19" s="2" t="s">
        <v>11</v>
      </c>
      <c r="B19" s="98">
        <v>37812</v>
      </c>
      <c r="C19" s="98">
        <v>36627</v>
      </c>
      <c r="D19" s="98">
        <v>188</v>
      </c>
      <c r="E19" s="98">
        <v>3</v>
      </c>
      <c r="F19" s="98">
        <v>1</v>
      </c>
      <c r="G19" s="98">
        <v>993</v>
      </c>
    </row>
    <row r="20" spans="1:7" x14ac:dyDescent="0.25">
      <c r="A20" s="2" t="s">
        <v>12</v>
      </c>
      <c r="B20" s="98">
        <v>79942</v>
      </c>
      <c r="C20" s="98">
        <v>11832</v>
      </c>
      <c r="D20" s="98">
        <v>11374</v>
      </c>
      <c r="E20" s="98">
        <v>7815</v>
      </c>
      <c r="F20" s="98">
        <v>48021</v>
      </c>
      <c r="G20" s="98">
        <v>900</v>
      </c>
    </row>
    <row r="21" spans="1:7" x14ac:dyDescent="0.25">
      <c r="A21" s="2" t="s">
        <v>13</v>
      </c>
      <c r="B21" s="98">
        <v>0</v>
      </c>
      <c r="C21" s="98">
        <v>0</v>
      </c>
      <c r="D21" s="98">
        <v>0</v>
      </c>
      <c r="E21" s="98">
        <v>0</v>
      </c>
      <c r="F21" s="98">
        <v>0</v>
      </c>
      <c r="G21" s="98">
        <v>0</v>
      </c>
    </row>
    <row r="22" spans="1:7" x14ac:dyDescent="0.25">
      <c r="A22" s="2" t="s">
        <v>14</v>
      </c>
      <c r="B22" s="98">
        <v>6322</v>
      </c>
      <c r="C22" s="98">
        <v>6135</v>
      </c>
      <c r="D22" s="98">
        <v>10</v>
      </c>
      <c r="E22" s="98">
        <v>0</v>
      </c>
      <c r="F22" s="98">
        <v>0</v>
      </c>
      <c r="G22" s="98">
        <v>177</v>
      </c>
    </row>
    <row r="23" spans="1:7" x14ac:dyDescent="0.25">
      <c r="A23" s="2" t="s">
        <v>15</v>
      </c>
      <c r="B23" s="98">
        <v>723</v>
      </c>
      <c r="C23" s="98">
        <v>92</v>
      </c>
      <c r="D23" s="98">
        <v>0</v>
      </c>
      <c r="E23" s="98">
        <v>1</v>
      </c>
      <c r="F23" s="98">
        <v>0</v>
      </c>
      <c r="G23" s="98">
        <v>630</v>
      </c>
    </row>
    <row r="24" spans="1:7" x14ac:dyDescent="0.25">
      <c r="A24" s="16" t="s">
        <v>107</v>
      </c>
      <c r="B24" s="100">
        <v>125636</v>
      </c>
      <c r="C24" s="100">
        <v>54982</v>
      </c>
      <c r="D24" s="100">
        <v>11902</v>
      </c>
      <c r="E24" s="100">
        <v>8020</v>
      </c>
      <c r="F24" s="100">
        <v>48022</v>
      </c>
      <c r="G24" s="100">
        <v>2710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99">
        <v>311037.01</v>
      </c>
      <c r="C26" s="99">
        <v>136056.62</v>
      </c>
      <c r="D26" s="99">
        <v>134317.26</v>
      </c>
      <c r="E26" s="99">
        <v>32110.21</v>
      </c>
      <c r="F26" s="99">
        <v>0</v>
      </c>
      <c r="G26" s="99">
        <v>8552.92</v>
      </c>
    </row>
    <row r="27" spans="1:7" x14ac:dyDescent="0.25">
      <c r="A27" s="2" t="s">
        <v>11</v>
      </c>
      <c r="B27" s="99">
        <v>16999845.129999999</v>
      </c>
      <c r="C27" s="99">
        <v>16501673.98</v>
      </c>
      <c r="D27" s="99">
        <v>67185.279999999999</v>
      </c>
      <c r="E27" s="99">
        <v>1260</v>
      </c>
      <c r="F27" s="99">
        <v>420</v>
      </c>
      <c r="G27" s="99">
        <v>429305.87</v>
      </c>
    </row>
    <row r="28" spans="1:7" x14ac:dyDescent="0.25">
      <c r="A28" s="2" t="s">
        <v>12</v>
      </c>
      <c r="B28" s="99">
        <v>25319939.559999999</v>
      </c>
      <c r="C28" s="99">
        <v>5234407.2300000004</v>
      </c>
      <c r="D28" s="99">
        <v>4638626.4800000004</v>
      </c>
      <c r="E28" s="99">
        <v>2223552.09</v>
      </c>
      <c r="F28" s="99">
        <v>12954597.48</v>
      </c>
      <c r="G28" s="99">
        <v>268756.28000000003</v>
      </c>
    </row>
    <row r="29" spans="1:7" x14ac:dyDescent="0.25">
      <c r="A29" s="2" t="s">
        <v>13</v>
      </c>
      <c r="B29" s="99">
        <v>0</v>
      </c>
      <c r="C29" s="99">
        <v>0</v>
      </c>
      <c r="D29" s="99">
        <v>0</v>
      </c>
      <c r="E29" s="99">
        <v>0</v>
      </c>
      <c r="F29" s="99">
        <v>0</v>
      </c>
      <c r="G29" s="99">
        <v>0</v>
      </c>
    </row>
    <row r="30" spans="1:7" x14ac:dyDescent="0.25">
      <c r="A30" s="2" t="s">
        <v>14</v>
      </c>
      <c r="B30" s="99">
        <v>1288584.78</v>
      </c>
      <c r="C30" s="99">
        <v>1250560.21</v>
      </c>
      <c r="D30" s="99">
        <v>2017.5</v>
      </c>
      <c r="E30" s="99">
        <v>0</v>
      </c>
      <c r="F30" s="99">
        <v>0</v>
      </c>
      <c r="G30" s="99">
        <v>36007.07</v>
      </c>
    </row>
    <row r="31" spans="1:7" x14ac:dyDescent="0.25">
      <c r="A31" s="2" t="s">
        <v>15</v>
      </c>
      <c r="B31" s="99">
        <v>146699.81</v>
      </c>
      <c r="C31" s="99">
        <v>18354</v>
      </c>
      <c r="D31" s="99">
        <v>0</v>
      </c>
      <c r="E31" s="99">
        <v>210</v>
      </c>
      <c r="F31" s="99">
        <v>0</v>
      </c>
      <c r="G31" s="99">
        <v>128135.81</v>
      </c>
    </row>
    <row r="32" spans="1:7" x14ac:dyDescent="0.25">
      <c r="A32" s="16" t="s">
        <v>107</v>
      </c>
      <c r="B32" s="101">
        <v>44066106.289999999</v>
      </c>
      <c r="C32" s="101">
        <v>23141052.039999999</v>
      </c>
      <c r="D32" s="101">
        <v>4842146.5199999996</v>
      </c>
      <c r="E32" s="101">
        <v>2257132.2999999998</v>
      </c>
      <c r="F32" s="101">
        <v>12955017.48</v>
      </c>
      <c r="G32" s="101">
        <v>870757.95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128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102">
        <v>1292</v>
      </c>
      <c r="C10" s="102">
        <v>931</v>
      </c>
      <c r="D10" s="102">
        <v>272</v>
      </c>
      <c r="E10" s="102">
        <v>34</v>
      </c>
      <c r="F10" s="102">
        <v>16</v>
      </c>
      <c r="G10" s="102">
        <v>39</v>
      </c>
    </row>
    <row r="11" spans="1:7" x14ac:dyDescent="0.25">
      <c r="A11" s="2" t="s">
        <v>11</v>
      </c>
      <c r="B11" s="102">
        <v>44282</v>
      </c>
      <c r="C11" s="102">
        <v>42821</v>
      </c>
      <c r="D11" s="102">
        <v>250</v>
      </c>
      <c r="E11" s="102">
        <v>5</v>
      </c>
      <c r="F11" s="102">
        <v>2</v>
      </c>
      <c r="G11" s="102">
        <v>1204</v>
      </c>
    </row>
    <row r="12" spans="1:7" x14ac:dyDescent="0.25">
      <c r="A12" s="2" t="s">
        <v>12</v>
      </c>
      <c r="B12" s="102">
        <v>10799</v>
      </c>
      <c r="C12" s="102">
        <v>8067</v>
      </c>
      <c r="D12" s="102">
        <v>2132</v>
      </c>
      <c r="E12" s="102">
        <v>253</v>
      </c>
      <c r="F12" s="102">
        <v>144</v>
      </c>
      <c r="G12" s="102">
        <v>203</v>
      </c>
    </row>
    <row r="13" spans="1:7" x14ac:dyDescent="0.25">
      <c r="A13" s="2" t="s">
        <v>13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</row>
    <row r="14" spans="1:7" x14ac:dyDescent="0.25">
      <c r="A14" s="2" t="s">
        <v>14</v>
      </c>
      <c r="B14" s="102">
        <v>7317</v>
      </c>
      <c r="C14" s="102">
        <v>7107</v>
      </c>
      <c r="D14" s="102">
        <v>12</v>
      </c>
      <c r="E14" s="102">
        <v>0</v>
      </c>
      <c r="F14" s="102">
        <v>0</v>
      </c>
      <c r="G14" s="102">
        <v>198</v>
      </c>
    </row>
    <row r="15" spans="1:7" x14ac:dyDescent="0.25">
      <c r="A15" s="2" t="s">
        <v>15</v>
      </c>
      <c r="B15" s="102">
        <v>754</v>
      </c>
      <c r="C15" s="102">
        <v>96</v>
      </c>
      <c r="D15" s="102">
        <v>0</v>
      </c>
      <c r="E15" s="102">
        <v>1</v>
      </c>
      <c r="F15" s="102">
        <v>0</v>
      </c>
      <c r="G15" s="102">
        <v>657</v>
      </c>
    </row>
    <row r="16" spans="1:7" x14ac:dyDescent="0.25">
      <c r="A16" s="16" t="s">
        <v>107</v>
      </c>
      <c r="B16" s="104">
        <v>64444</v>
      </c>
      <c r="C16" s="104">
        <v>59022</v>
      </c>
      <c r="D16" s="104">
        <v>2666</v>
      </c>
      <c r="E16" s="104">
        <v>293</v>
      </c>
      <c r="F16" s="104">
        <v>162</v>
      </c>
      <c r="G16" s="104">
        <v>2301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102">
        <v>8177</v>
      </c>
      <c r="C18" s="102">
        <v>2088</v>
      </c>
      <c r="D18" s="102">
        <v>2352</v>
      </c>
      <c r="E18" s="102">
        <v>1477</v>
      </c>
      <c r="F18" s="102">
        <v>2162</v>
      </c>
      <c r="G18" s="102">
        <v>98</v>
      </c>
    </row>
    <row r="19" spans="1:7" x14ac:dyDescent="0.25">
      <c r="A19" s="2" t="s">
        <v>11</v>
      </c>
      <c r="B19" s="102">
        <v>44234</v>
      </c>
      <c r="C19" s="102">
        <v>42775</v>
      </c>
      <c r="D19" s="102">
        <v>249</v>
      </c>
      <c r="E19" s="102">
        <v>5</v>
      </c>
      <c r="F19" s="102">
        <v>2</v>
      </c>
      <c r="G19" s="102">
        <v>1203</v>
      </c>
    </row>
    <row r="20" spans="1:7" x14ac:dyDescent="0.25">
      <c r="A20" s="2" t="s">
        <v>12</v>
      </c>
      <c r="B20" s="102">
        <v>79568</v>
      </c>
      <c r="C20" s="102">
        <v>19202</v>
      </c>
      <c r="D20" s="102">
        <v>18552</v>
      </c>
      <c r="E20" s="102">
        <v>9928</v>
      </c>
      <c r="F20" s="102">
        <v>30687</v>
      </c>
      <c r="G20" s="102">
        <v>1199</v>
      </c>
    </row>
    <row r="21" spans="1:7" x14ac:dyDescent="0.25">
      <c r="A21" s="2" t="s">
        <v>13</v>
      </c>
      <c r="B21" s="102">
        <v>0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</row>
    <row r="22" spans="1:7" x14ac:dyDescent="0.25">
      <c r="A22" s="2" t="s">
        <v>14</v>
      </c>
      <c r="B22" s="102">
        <v>7312</v>
      </c>
      <c r="C22" s="102">
        <v>7103</v>
      </c>
      <c r="D22" s="102">
        <v>12</v>
      </c>
      <c r="E22" s="102">
        <v>0</v>
      </c>
      <c r="F22" s="102">
        <v>0</v>
      </c>
      <c r="G22" s="102">
        <v>197</v>
      </c>
    </row>
    <row r="23" spans="1:7" x14ac:dyDescent="0.25">
      <c r="A23" s="2" t="s">
        <v>15</v>
      </c>
      <c r="B23" s="102">
        <v>753</v>
      </c>
      <c r="C23" s="102">
        <v>96</v>
      </c>
      <c r="D23" s="102">
        <v>0</v>
      </c>
      <c r="E23" s="102">
        <v>1</v>
      </c>
      <c r="F23" s="102">
        <v>0</v>
      </c>
      <c r="G23" s="102">
        <v>656</v>
      </c>
    </row>
    <row r="24" spans="1:7" x14ac:dyDescent="0.25">
      <c r="A24" s="16" t="s">
        <v>107</v>
      </c>
      <c r="B24" s="104">
        <v>140044</v>
      </c>
      <c r="C24" s="104">
        <v>71264</v>
      </c>
      <c r="D24" s="104">
        <v>21165</v>
      </c>
      <c r="E24" s="104">
        <v>11411</v>
      </c>
      <c r="F24" s="104">
        <v>32851</v>
      </c>
      <c r="G24" s="104">
        <v>3353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103">
        <v>2306610.86</v>
      </c>
      <c r="C26" s="103">
        <v>626967.62</v>
      </c>
      <c r="D26" s="103">
        <v>846655.71</v>
      </c>
      <c r="E26" s="103">
        <v>358346.6</v>
      </c>
      <c r="F26" s="103">
        <v>436690.09</v>
      </c>
      <c r="G26" s="103">
        <v>37950.839999999997</v>
      </c>
    </row>
    <row r="27" spans="1:7" x14ac:dyDescent="0.25">
      <c r="A27" s="2" t="s">
        <v>11</v>
      </c>
      <c r="B27" s="103">
        <v>30536835.489999998</v>
      </c>
      <c r="C27" s="103">
        <v>29571848.780000001</v>
      </c>
      <c r="D27" s="103">
        <v>151841.71</v>
      </c>
      <c r="E27" s="103">
        <v>3150</v>
      </c>
      <c r="F27" s="103">
        <v>1260</v>
      </c>
      <c r="G27" s="103">
        <v>808735</v>
      </c>
    </row>
    <row r="28" spans="1:7" x14ac:dyDescent="0.25">
      <c r="A28" s="2" t="s">
        <v>12</v>
      </c>
      <c r="B28" s="103">
        <v>27019585.359999999</v>
      </c>
      <c r="C28" s="103">
        <v>8921486.4700000007</v>
      </c>
      <c r="D28" s="103">
        <v>8406764.7899999991</v>
      </c>
      <c r="E28" s="103">
        <v>3312355.51</v>
      </c>
      <c r="F28" s="103">
        <v>5937641.1799999997</v>
      </c>
      <c r="G28" s="103">
        <v>441337.41</v>
      </c>
    </row>
    <row r="29" spans="1:7" x14ac:dyDescent="0.25">
      <c r="A29" s="2" t="s">
        <v>13</v>
      </c>
      <c r="B29" s="103">
        <v>0</v>
      </c>
      <c r="C29" s="103">
        <v>0</v>
      </c>
      <c r="D29" s="103">
        <v>0</v>
      </c>
      <c r="E29" s="103">
        <v>0</v>
      </c>
      <c r="F29" s="103">
        <v>0</v>
      </c>
      <c r="G29" s="103">
        <v>0</v>
      </c>
    </row>
    <row r="30" spans="1:7" x14ac:dyDescent="0.25">
      <c r="A30" s="2" t="s">
        <v>14</v>
      </c>
      <c r="B30" s="103">
        <v>2246758.96</v>
      </c>
      <c r="C30" s="103">
        <v>2182460.0699999998</v>
      </c>
      <c r="D30" s="103">
        <v>3574.34</v>
      </c>
      <c r="E30" s="103">
        <v>0</v>
      </c>
      <c r="F30" s="103">
        <v>0</v>
      </c>
      <c r="G30" s="103">
        <v>60724.55</v>
      </c>
    </row>
    <row r="31" spans="1:7" x14ac:dyDescent="0.25">
      <c r="A31" s="2" t="s">
        <v>15</v>
      </c>
      <c r="B31" s="103">
        <v>231709.13</v>
      </c>
      <c r="C31" s="103">
        <v>29221.22</v>
      </c>
      <c r="D31" s="103">
        <v>0</v>
      </c>
      <c r="E31" s="103">
        <v>315</v>
      </c>
      <c r="F31" s="103">
        <v>0</v>
      </c>
      <c r="G31" s="103">
        <v>202172.91</v>
      </c>
    </row>
    <row r="32" spans="1:7" x14ac:dyDescent="0.25">
      <c r="A32" s="16" t="s">
        <v>107</v>
      </c>
      <c r="B32" s="105">
        <v>62341499.799999997</v>
      </c>
      <c r="C32" s="105">
        <v>41331984.159999996</v>
      </c>
      <c r="D32" s="105">
        <v>9408836.5500000007</v>
      </c>
      <c r="E32" s="105">
        <v>3674167.11</v>
      </c>
      <c r="F32" s="105">
        <v>6375591.2699999996</v>
      </c>
      <c r="G32" s="105">
        <v>1550920.71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129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106">
        <v>1275</v>
      </c>
      <c r="C10" s="106">
        <v>932</v>
      </c>
      <c r="D10" s="106">
        <v>248</v>
      </c>
      <c r="E10" s="106">
        <v>42</v>
      </c>
      <c r="F10" s="106">
        <v>18</v>
      </c>
      <c r="G10" s="106">
        <v>35</v>
      </c>
    </row>
    <row r="11" spans="1:7" x14ac:dyDescent="0.25">
      <c r="A11" s="2" t="s">
        <v>11</v>
      </c>
      <c r="B11" s="106">
        <v>47325</v>
      </c>
      <c r="C11" s="106">
        <v>45799</v>
      </c>
      <c r="D11" s="106">
        <v>255</v>
      </c>
      <c r="E11" s="106">
        <v>3</v>
      </c>
      <c r="F11" s="106">
        <v>2</v>
      </c>
      <c r="G11" s="106">
        <v>1266</v>
      </c>
    </row>
    <row r="12" spans="1:7" x14ac:dyDescent="0.25">
      <c r="A12" s="2" t="s">
        <v>12</v>
      </c>
      <c r="B12" s="106">
        <v>8315</v>
      </c>
      <c r="C12" s="106">
        <v>6096</v>
      </c>
      <c r="D12" s="106">
        <v>1598</v>
      </c>
      <c r="E12" s="106">
        <v>294</v>
      </c>
      <c r="F12" s="106">
        <v>149</v>
      </c>
      <c r="G12" s="106">
        <v>178</v>
      </c>
    </row>
    <row r="13" spans="1:7" x14ac:dyDescent="0.25">
      <c r="A13" s="2" t="s">
        <v>13</v>
      </c>
      <c r="B13" s="106">
        <v>8162</v>
      </c>
      <c r="C13" s="106">
        <v>6311</v>
      </c>
      <c r="D13" s="106">
        <v>1682</v>
      </c>
      <c r="E13" s="106">
        <v>0</v>
      </c>
      <c r="F13" s="106">
        <v>0</v>
      </c>
      <c r="G13" s="106">
        <v>169</v>
      </c>
    </row>
    <row r="14" spans="1:7" x14ac:dyDescent="0.25">
      <c r="A14" s="2" t="s">
        <v>14</v>
      </c>
      <c r="B14" s="106">
        <v>7973</v>
      </c>
      <c r="C14" s="106">
        <v>7756</v>
      </c>
      <c r="D14" s="106">
        <v>13</v>
      </c>
      <c r="E14" s="106">
        <v>0</v>
      </c>
      <c r="F14" s="106">
        <v>0</v>
      </c>
      <c r="G14" s="106">
        <v>204</v>
      </c>
    </row>
    <row r="15" spans="1:7" x14ac:dyDescent="0.25">
      <c r="A15" s="2" t="s">
        <v>15</v>
      </c>
      <c r="B15" s="106">
        <v>745</v>
      </c>
      <c r="C15" s="106">
        <v>95</v>
      </c>
      <c r="D15" s="106">
        <v>0</v>
      </c>
      <c r="E15" s="106">
        <v>1</v>
      </c>
      <c r="F15" s="106">
        <v>0</v>
      </c>
      <c r="G15" s="106">
        <v>649</v>
      </c>
    </row>
    <row r="16" spans="1:7" x14ac:dyDescent="0.25">
      <c r="A16" s="16" t="s">
        <v>107</v>
      </c>
      <c r="B16" s="108">
        <v>73795</v>
      </c>
      <c r="C16" s="108">
        <v>66989</v>
      </c>
      <c r="D16" s="108">
        <v>3796</v>
      </c>
      <c r="E16" s="108">
        <v>340</v>
      </c>
      <c r="F16" s="108">
        <v>169</v>
      </c>
      <c r="G16" s="108">
        <v>2501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106">
        <v>9543</v>
      </c>
      <c r="C18" s="106">
        <v>2131</v>
      </c>
      <c r="D18" s="106">
        <v>1957</v>
      </c>
      <c r="E18" s="106">
        <v>1902</v>
      </c>
      <c r="F18" s="106">
        <v>3464</v>
      </c>
      <c r="G18" s="106">
        <v>89</v>
      </c>
    </row>
    <row r="19" spans="1:7" x14ac:dyDescent="0.25">
      <c r="A19" s="2" t="s">
        <v>11</v>
      </c>
      <c r="B19" s="106">
        <v>47304</v>
      </c>
      <c r="C19" s="106">
        <v>45779</v>
      </c>
      <c r="D19" s="106">
        <v>255</v>
      </c>
      <c r="E19" s="106">
        <v>3</v>
      </c>
      <c r="F19" s="106">
        <v>2</v>
      </c>
      <c r="G19" s="106">
        <v>1265</v>
      </c>
    </row>
    <row r="20" spans="1:7" x14ac:dyDescent="0.25">
      <c r="A20" s="2" t="s">
        <v>12</v>
      </c>
      <c r="B20" s="106">
        <v>69908</v>
      </c>
      <c r="C20" s="106">
        <v>14595</v>
      </c>
      <c r="D20" s="106">
        <v>13729</v>
      </c>
      <c r="E20" s="106">
        <v>12129</v>
      </c>
      <c r="F20" s="106">
        <v>28616</v>
      </c>
      <c r="G20" s="106">
        <v>839</v>
      </c>
    </row>
    <row r="21" spans="1:7" x14ac:dyDescent="0.25">
      <c r="A21" s="2" t="s">
        <v>13</v>
      </c>
      <c r="B21" s="106">
        <v>33203</v>
      </c>
      <c r="C21" s="106">
        <v>15374</v>
      </c>
      <c r="D21" s="106">
        <v>17227</v>
      </c>
      <c r="E21" s="106">
        <v>0</v>
      </c>
      <c r="F21" s="106">
        <v>0</v>
      </c>
      <c r="G21" s="106">
        <v>602</v>
      </c>
    </row>
    <row r="22" spans="1:7" x14ac:dyDescent="0.25">
      <c r="A22" s="2" t="s">
        <v>14</v>
      </c>
      <c r="B22" s="106">
        <v>7971</v>
      </c>
      <c r="C22" s="106">
        <v>7754</v>
      </c>
      <c r="D22" s="106">
        <v>13</v>
      </c>
      <c r="E22" s="106">
        <v>0</v>
      </c>
      <c r="F22" s="106">
        <v>0</v>
      </c>
      <c r="G22" s="106">
        <v>204</v>
      </c>
    </row>
    <row r="23" spans="1:7" x14ac:dyDescent="0.25">
      <c r="A23" s="2" t="s">
        <v>15</v>
      </c>
      <c r="B23" s="106">
        <v>745</v>
      </c>
      <c r="C23" s="106">
        <v>95</v>
      </c>
      <c r="D23" s="106">
        <v>0</v>
      </c>
      <c r="E23" s="106">
        <v>1</v>
      </c>
      <c r="F23" s="106">
        <v>0</v>
      </c>
      <c r="G23" s="106">
        <v>649</v>
      </c>
    </row>
    <row r="24" spans="1:7" x14ac:dyDescent="0.25">
      <c r="A24" s="16" t="s">
        <v>107</v>
      </c>
      <c r="B24" s="108">
        <v>168674</v>
      </c>
      <c r="C24" s="108">
        <v>85728</v>
      </c>
      <c r="D24" s="108">
        <v>33181</v>
      </c>
      <c r="E24" s="108">
        <v>14035</v>
      </c>
      <c r="F24" s="108">
        <v>32082</v>
      </c>
      <c r="G24" s="108">
        <v>3648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107">
        <v>4800914.04</v>
      </c>
      <c r="C26" s="107">
        <v>1078904.5</v>
      </c>
      <c r="D26" s="107">
        <v>1158271.95</v>
      </c>
      <c r="E26" s="107">
        <v>840161.75</v>
      </c>
      <c r="F26" s="107">
        <v>1671355.36</v>
      </c>
      <c r="G26" s="107">
        <v>52220.480000000003</v>
      </c>
    </row>
    <row r="27" spans="1:7" x14ac:dyDescent="0.25">
      <c r="A27" s="2" t="s">
        <v>11</v>
      </c>
      <c r="B27" s="107">
        <v>33787710.310000002</v>
      </c>
      <c r="C27" s="107">
        <v>32738279.039999999</v>
      </c>
      <c r="D27" s="107">
        <v>162378.70000000001</v>
      </c>
      <c r="E27" s="107">
        <v>1890</v>
      </c>
      <c r="F27" s="107">
        <v>1080</v>
      </c>
      <c r="G27" s="107">
        <v>884082.57</v>
      </c>
    </row>
    <row r="28" spans="1:7" x14ac:dyDescent="0.25">
      <c r="A28" s="2" t="s">
        <v>12</v>
      </c>
      <c r="B28" s="107">
        <v>26492840.469999999</v>
      </c>
      <c r="C28" s="107">
        <v>8158308.6200000001</v>
      </c>
      <c r="D28" s="107">
        <v>7454488.5800000001</v>
      </c>
      <c r="E28" s="107">
        <v>4974775.93</v>
      </c>
      <c r="F28" s="107">
        <v>5471177.5499999998</v>
      </c>
      <c r="G28" s="107">
        <v>434089.79</v>
      </c>
    </row>
    <row r="29" spans="1:7" x14ac:dyDescent="0.25">
      <c r="A29" s="2" t="s">
        <v>13</v>
      </c>
      <c r="B29" s="107">
        <v>19229567.52</v>
      </c>
      <c r="C29" s="107">
        <v>8662613.2799999993</v>
      </c>
      <c r="D29" s="107">
        <v>10226423.210000001</v>
      </c>
      <c r="E29" s="107">
        <v>0</v>
      </c>
      <c r="F29" s="107">
        <v>0</v>
      </c>
      <c r="G29" s="107">
        <v>340531.03</v>
      </c>
    </row>
    <row r="30" spans="1:7" x14ac:dyDescent="0.25">
      <c r="A30" s="2" t="s">
        <v>14</v>
      </c>
      <c r="B30" s="107">
        <v>2451461.75</v>
      </c>
      <c r="C30" s="107">
        <v>2384505.36</v>
      </c>
      <c r="D30" s="107">
        <v>3883.08</v>
      </c>
      <c r="E30" s="107">
        <v>0</v>
      </c>
      <c r="F30" s="107">
        <v>0</v>
      </c>
      <c r="G30" s="107">
        <v>63073.31</v>
      </c>
    </row>
    <row r="31" spans="1:7" x14ac:dyDescent="0.25">
      <c r="A31" s="2" t="s">
        <v>15</v>
      </c>
      <c r="B31" s="107">
        <v>227944.75</v>
      </c>
      <c r="C31" s="107">
        <v>28532.99</v>
      </c>
      <c r="D31" s="107">
        <v>0</v>
      </c>
      <c r="E31" s="107">
        <v>315</v>
      </c>
      <c r="F31" s="107">
        <v>0</v>
      </c>
      <c r="G31" s="107">
        <v>199096.76</v>
      </c>
    </row>
    <row r="32" spans="1:7" x14ac:dyDescent="0.25">
      <c r="A32" s="16" t="s">
        <v>107</v>
      </c>
      <c r="B32" s="109">
        <v>86990438.840000004</v>
      </c>
      <c r="C32" s="109">
        <v>53051143.789999999</v>
      </c>
      <c r="D32" s="109">
        <v>19005445.52</v>
      </c>
      <c r="E32" s="109">
        <v>5817142.6799999997</v>
      </c>
      <c r="F32" s="109">
        <v>7143612.9100000001</v>
      </c>
      <c r="G32" s="109">
        <v>1973093.94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130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110">
        <v>358</v>
      </c>
      <c r="C10" s="110">
        <v>260</v>
      </c>
      <c r="D10" s="110">
        <v>76</v>
      </c>
      <c r="E10" s="110">
        <v>6</v>
      </c>
      <c r="F10" s="110">
        <v>5</v>
      </c>
      <c r="G10" s="110">
        <v>11</v>
      </c>
    </row>
    <row r="11" spans="1:7" x14ac:dyDescent="0.25">
      <c r="A11" s="2" t="s">
        <v>11</v>
      </c>
      <c r="B11" s="110">
        <v>52035</v>
      </c>
      <c r="C11" s="110">
        <v>50381</v>
      </c>
      <c r="D11" s="110">
        <v>273</v>
      </c>
      <c r="E11" s="110">
        <v>5</v>
      </c>
      <c r="F11" s="110">
        <v>1</v>
      </c>
      <c r="G11" s="110">
        <v>1375</v>
      </c>
    </row>
    <row r="12" spans="1:7" x14ac:dyDescent="0.25">
      <c r="A12" s="2" t="s">
        <v>12</v>
      </c>
      <c r="B12" s="110">
        <v>6256</v>
      </c>
      <c r="C12" s="110">
        <v>4589</v>
      </c>
      <c r="D12" s="110">
        <v>1200</v>
      </c>
      <c r="E12" s="110">
        <v>212</v>
      </c>
      <c r="F12" s="110">
        <v>124</v>
      </c>
      <c r="G12" s="110">
        <v>131</v>
      </c>
    </row>
    <row r="13" spans="1:7" x14ac:dyDescent="0.25">
      <c r="A13" s="2" t="s">
        <v>13</v>
      </c>
      <c r="B13" s="110">
        <v>9106</v>
      </c>
      <c r="C13" s="110">
        <v>7013</v>
      </c>
      <c r="D13" s="110">
        <v>1910</v>
      </c>
      <c r="E13" s="110">
        <v>0</v>
      </c>
      <c r="F13" s="110">
        <v>0</v>
      </c>
      <c r="G13" s="110">
        <v>183</v>
      </c>
    </row>
    <row r="14" spans="1:7" x14ac:dyDescent="0.25">
      <c r="A14" s="2" t="s">
        <v>14</v>
      </c>
      <c r="B14" s="110">
        <v>7736</v>
      </c>
      <c r="C14" s="110">
        <v>7517</v>
      </c>
      <c r="D14" s="110">
        <v>15</v>
      </c>
      <c r="E14" s="110">
        <v>0</v>
      </c>
      <c r="F14" s="110">
        <v>0</v>
      </c>
      <c r="G14" s="110">
        <v>204</v>
      </c>
    </row>
    <row r="15" spans="1:7" x14ac:dyDescent="0.25">
      <c r="A15" s="2" t="s">
        <v>15</v>
      </c>
      <c r="B15" s="110">
        <v>715</v>
      </c>
      <c r="C15" s="110">
        <v>98</v>
      </c>
      <c r="D15" s="110">
        <v>1</v>
      </c>
      <c r="E15" s="110">
        <v>1</v>
      </c>
      <c r="F15" s="110">
        <v>0</v>
      </c>
      <c r="G15" s="110">
        <v>615</v>
      </c>
    </row>
    <row r="16" spans="1:7" x14ac:dyDescent="0.25">
      <c r="A16" s="16" t="s">
        <v>107</v>
      </c>
      <c r="B16" s="112">
        <v>76206</v>
      </c>
      <c r="C16" s="112">
        <v>69858</v>
      </c>
      <c r="D16" s="112">
        <v>3475</v>
      </c>
      <c r="E16" s="112">
        <v>224</v>
      </c>
      <c r="F16" s="112">
        <v>130</v>
      </c>
      <c r="G16" s="112">
        <v>2519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110">
        <v>2914</v>
      </c>
      <c r="C18" s="110">
        <v>600</v>
      </c>
      <c r="D18" s="110">
        <v>659</v>
      </c>
      <c r="E18" s="110">
        <v>233</v>
      </c>
      <c r="F18" s="110">
        <v>1387</v>
      </c>
      <c r="G18" s="110">
        <v>35</v>
      </c>
    </row>
    <row r="19" spans="1:7" x14ac:dyDescent="0.25">
      <c r="A19" s="2" t="s">
        <v>11</v>
      </c>
      <c r="B19" s="110">
        <v>52021</v>
      </c>
      <c r="C19" s="110">
        <v>50367</v>
      </c>
      <c r="D19" s="110">
        <v>273</v>
      </c>
      <c r="E19" s="110">
        <v>5</v>
      </c>
      <c r="F19" s="110">
        <v>1</v>
      </c>
      <c r="G19" s="110">
        <v>1375</v>
      </c>
    </row>
    <row r="20" spans="1:7" x14ac:dyDescent="0.25">
      <c r="A20" s="2" t="s">
        <v>12</v>
      </c>
      <c r="B20" s="110">
        <v>57447</v>
      </c>
      <c r="C20" s="110">
        <v>10691</v>
      </c>
      <c r="D20" s="110">
        <v>9887</v>
      </c>
      <c r="E20" s="110">
        <v>8379</v>
      </c>
      <c r="F20" s="110">
        <v>27847</v>
      </c>
      <c r="G20" s="110">
        <v>643</v>
      </c>
    </row>
    <row r="21" spans="1:7" x14ac:dyDescent="0.25">
      <c r="A21" s="2" t="s">
        <v>13</v>
      </c>
      <c r="B21" s="110">
        <v>39133</v>
      </c>
      <c r="C21" s="110">
        <v>17148</v>
      </c>
      <c r="D21" s="110">
        <v>21313</v>
      </c>
      <c r="E21" s="110">
        <v>0</v>
      </c>
      <c r="F21" s="110">
        <v>0</v>
      </c>
      <c r="G21" s="110">
        <v>672</v>
      </c>
    </row>
    <row r="22" spans="1:7" x14ac:dyDescent="0.25">
      <c r="A22" s="2" t="s">
        <v>14</v>
      </c>
      <c r="B22" s="110">
        <v>7736</v>
      </c>
      <c r="C22" s="110">
        <v>7517</v>
      </c>
      <c r="D22" s="110">
        <v>15</v>
      </c>
      <c r="E22" s="110">
        <v>0</v>
      </c>
      <c r="F22" s="110">
        <v>0</v>
      </c>
      <c r="G22" s="110">
        <v>204</v>
      </c>
    </row>
    <row r="23" spans="1:7" x14ac:dyDescent="0.25">
      <c r="A23" s="2" t="s">
        <v>15</v>
      </c>
      <c r="B23" s="110">
        <v>715</v>
      </c>
      <c r="C23" s="110">
        <v>98</v>
      </c>
      <c r="D23" s="110">
        <v>1</v>
      </c>
      <c r="E23" s="110">
        <v>1</v>
      </c>
      <c r="F23" s="110">
        <v>0</v>
      </c>
      <c r="G23" s="110">
        <v>615</v>
      </c>
    </row>
    <row r="24" spans="1:7" x14ac:dyDescent="0.25">
      <c r="A24" s="16" t="s">
        <v>107</v>
      </c>
      <c r="B24" s="112">
        <v>159966</v>
      </c>
      <c r="C24" s="112">
        <v>86421</v>
      </c>
      <c r="D24" s="112">
        <v>32148</v>
      </c>
      <c r="E24" s="112">
        <v>8618</v>
      </c>
      <c r="F24" s="112">
        <v>29235</v>
      </c>
      <c r="G24" s="112">
        <v>3544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111">
        <v>1235339.95</v>
      </c>
      <c r="C26" s="111">
        <v>315808.81</v>
      </c>
      <c r="D26" s="111">
        <v>362131.5</v>
      </c>
      <c r="E26" s="111">
        <v>100866.1</v>
      </c>
      <c r="F26" s="111">
        <v>432442.16</v>
      </c>
      <c r="G26" s="111">
        <v>24091.38</v>
      </c>
    </row>
    <row r="27" spans="1:7" x14ac:dyDescent="0.25">
      <c r="A27" s="2" t="s">
        <v>11</v>
      </c>
      <c r="B27" s="111">
        <v>37420736.420000002</v>
      </c>
      <c r="C27" s="111">
        <v>36282594.219999999</v>
      </c>
      <c r="D27" s="111">
        <v>167907.72</v>
      </c>
      <c r="E27" s="111">
        <v>2790</v>
      </c>
      <c r="F27" s="111">
        <v>450</v>
      </c>
      <c r="G27" s="111">
        <v>966994.48</v>
      </c>
    </row>
    <row r="28" spans="1:7" x14ac:dyDescent="0.25">
      <c r="A28" s="2" t="s">
        <v>12</v>
      </c>
      <c r="B28" s="111">
        <v>20618104.370000001</v>
      </c>
      <c r="C28" s="111">
        <v>6031187.6299999999</v>
      </c>
      <c r="D28" s="111">
        <v>5267033.79</v>
      </c>
      <c r="E28" s="111">
        <v>2929828.39</v>
      </c>
      <c r="F28" s="111">
        <v>6090557.3300000001</v>
      </c>
      <c r="G28" s="111">
        <v>299497.23</v>
      </c>
    </row>
    <row r="29" spans="1:7" x14ac:dyDescent="0.25">
      <c r="A29" s="2" t="s">
        <v>13</v>
      </c>
      <c r="B29" s="111">
        <v>22609688.600000001</v>
      </c>
      <c r="C29" s="111">
        <v>9720342.6400000006</v>
      </c>
      <c r="D29" s="111">
        <v>12522077.43</v>
      </c>
      <c r="E29" s="111">
        <v>0</v>
      </c>
      <c r="F29" s="111">
        <v>0</v>
      </c>
      <c r="G29" s="111">
        <v>367268.53</v>
      </c>
    </row>
    <row r="30" spans="1:7" x14ac:dyDescent="0.25">
      <c r="A30" s="2" t="s">
        <v>14</v>
      </c>
      <c r="B30" s="111">
        <v>2380829.69</v>
      </c>
      <c r="C30" s="111">
        <v>2313684.61</v>
      </c>
      <c r="D30" s="111">
        <v>4525.07</v>
      </c>
      <c r="E30" s="111">
        <v>0</v>
      </c>
      <c r="F30" s="111">
        <v>0</v>
      </c>
      <c r="G30" s="111">
        <v>62620.01</v>
      </c>
    </row>
    <row r="31" spans="1:7" x14ac:dyDescent="0.25">
      <c r="A31" s="2" t="s">
        <v>15</v>
      </c>
      <c r="B31" s="111">
        <v>218936.85</v>
      </c>
      <c r="C31" s="111">
        <v>29468.29</v>
      </c>
      <c r="D31" s="111">
        <v>315</v>
      </c>
      <c r="E31" s="111">
        <v>315</v>
      </c>
      <c r="F31" s="111">
        <v>0</v>
      </c>
      <c r="G31" s="111">
        <v>188838.56</v>
      </c>
    </row>
    <row r="32" spans="1:7" x14ac:dyDescent="0.25">
      <c r="A32" s="16" t="s">
        <v>107</v>
      </c>
      <c r="B32" s="113">
        <v>84483635.879999995</v>
      </c>
      <c r="C32" s="113">
        <v>54693086.200000003</v>
      </c>
      <c r="D32" s="113">
        <v>18323990.510000002</v>
      </c>
      <c r="E32" s="113">
        <v>3033799.49</v>
      </c>
      <c r="F32" s="113">
        <v>6523449.4900000002</v>
      </c>
      <c r="G32" s="113">
        <v>1909310.19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131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114">
        <v>231</v>
      </c>
      <c r="C10" s="114">
        <v>168</v>
      </c>
      <c r="D10" s="114">
        <v>47</v>
      </c>
      <c r="E10" s="114">
        <v>5</v>
      </c>
      <c r="F10" s="114">
        <v>4</v>
      </c>
      <c r="G10" s="114">
        <v>7</v>
      </c>
    </row>
    <row r="11" spans="1:7" x14ac:dyDescent="0.25">
      <c r="A11" s="2" t="s">
        <v>11</v>
      </c>
      <c r="B11" s="114">
        <v>48846</v>
      </c>
      <c r="C11" s="114">
        <v>47315</v>
      </c>
      <c r="D11" s="114">
        <v>242</v>
      </c>
      <c r="E11" s="114">
        <v>3</v>
      </c>
      <c r="F11" s="114">
        <v>1</v>
      </c>
      <c r="G11" s="114">
        <v>1285</v>
      </c>
    </row>
    <row r="12" spans="1:7" x14ac:dyDescent="0.25">
      <c r="A12" s="2" t="s">
        <v>12</v>
      </c>
      <c r="B12" s="114">
        <v>5661</v>
      </c>
      <c r="C12" s="114">
        <v>4146</v>
      </c>
      <c r="D12" s="114">
        <v>1099</v>
      </c>
      <c r="E12" s="114">
        <v>184</v>
      </c>
      <c r="F12" s="114">
        <v>112</v>
      </c>
      <c r="G12" s="114">
        <v>120</v>
      </c>
    </row>
    <row r="13" spans="1:7" x14ac:dyDescent="0.25">
      <c r="A13" s="2" t="s">
        <v>13</v>
      </c>
      <c r="B13" s="114">
        <v>7916</v>
      </c>
      <c r="C13" s="114">
        <v>6144</v>
      </c>
      <c r="D13" s="114">
        <v>1610</v>
      </c>
      <c r="E13" s="114">
        <v>0</v>
      </c>
      <c r="F13" s="114">
        <v>0</v>
      </c>
      <c r="G13" s="114">
        <v>162</v>
      </c>
    </row>
    <row r="14" spans="1:7" x14ac:dyDescent="0.25">
      <c r="A14" s="2" t="s">
        <v>14</v>
      </c>
      <c r="B14" s="114">
        <v>7236</v>
      </c>
      <c r="C14" s="114">
        <v>7040</v>
      </c>
      <c r="D14" s="114">
        <v>11</v>
      </c>
      <c r="E14" s="114">
        <v>0</v>
      </c>
      <c r="F14" s="114">
        <v>0</v>
      </c>
      <c r="G14" s="114">
        <v>185</v>
      </c>
    </row>
    <row r="15" spans="1:7" x14ac:dyDescent="0.25">
      <c r="A15" s="2" t="s">
        <v>15</v>
      </c>
      <c r="B15" s="114">
        <v>659</v>
      </c>
      <c r="C15" s="114">
        <v>86</v>
      </c>
      <c r="D15" s="114">
        <v>1</v>
      </c>
      <c r="E15" s="114">
        <v>1</v>
      </c>
      <c r="F15" s="114">
        <v>0</v>
      </c>
      <c r="G15" s="114">
        <v>571</v>
      </c>
    </row>
    <row r="16" spans="1:7" x14ac:dyDescent="0.25">
      <c r="A16" s="16" t="s">
        <v>107</v>
      </c>
      <c r="B16" s="116">
        <v>70549</v>
      </c>
      <c r="C16" s="116">
        <v>64899</v>
      </c>
      <c r="D16" s="116">
        <v>3010</v>
      </c>
      <c r="E16" s="116">
        <v>193</v>
      </c>
      <c r="F16" s="116">
        <v>117</v>
      </c>
      <c r="G16" s="116">
        <v>2330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114">
        <v>1208</v>
      </c>
      <c r="C18" s="114">
        <v>391</v>
      </c>
      <c r="D18" s="114">
        <v>337</v>
      </c>
      <c r="E18" s="114">
        <v>146</v>
      </c>
      <c r="F18" s="114">
        <v>307</v>
      </c>
      <c r="G18" s="114">
        <v>27</v>
      </c>
    </row>
    <row r="19" spans="1:7" x14ac:dyDescent="0.25">
      <c r="A19" s="2" t="s">
        <v>11</v>
      </c>
      <c r="B19" s="114">
        <v>48845</v>
      </c>
      <c r="C19" s="114">
        <v>47314</v>
      </c>
      <c r="D19" s="114">
        <v>242</v>
      </c>
      <c r="E19" s="114">
        <v>3</v>
      </c>
      <c r="F19" s="114">
        <v>1</v>
      </c>
      <c r="G19" s="114">
        <v>1285</v>
      </c>
    </row>
    <row r="20" spans="1:7" x14ac:dyDescent="0.25">
      <c r="A20" s="2" t="s">
        <v>12</v>
      </c>
      <c r="B20" s="114">
        <v>51092</v>
      </c>
      <c r="C20" s="114">
        <v>9426</v>
      </c>
      <c r="D20" s="114">
        <v>9005</v>
      </c>
      <c r="E20" s="114">
        <v>6938</v>
      </c>
      <c r="F20" s="114">
        <v>25299</v>
      </c>
      <c r="G20" s="114">
        <v>424</v>
      </c>
    </row>
    <row r="21" spans="1:7" x14ac:dyDescent="0.25">
      <c r="A21" s="2" t="s">
        <v>13</v>
      </c>
      <c r="B21" s="114">
        <v>33122</v>
      </c>
      <c r="C21" s="114">
        <v>14769</v>
      </c>
      <c r="D21" s="114">
        <v>17751</v>
      </c>
      <c r="E21" s="114">
        <v>0</v>
      </c>
      <c r="F21" s="114">
        <v>0</v>
      </c>
      <c r="G21" s="114">
        <v>602</v>
      </c>
    </row>
    <row r="22" spans="1:7" x14ac:dyDescent="0.25">
      <c r="A22" s="2" t="s">
        <v>14</v>
      </c>
      <c r="B22" s="114">
        <v>7235</v>
      </c>
      <c r="C22" s="114">
        <v>7039</v>
      </c>
      <c r="D22" s="114">
        <v>11</v>
      </c>
      <c r="E22" s="114">
        <v>0</v>
      </c>
      <c r="F22" s="114">
        <v>0</v>
      </c>
      <c r="G22" s="114">
        <v>185</v>
      </c>
    </row>
    <row r="23" spans="1:7" x14ac:dyDescent="0.25">
      <c r="A23" s="2" t="s">
        <v>15</v>
      </c>
      <c r="B23" s="114">
        <v>659</v>
      </c>
      <c r="C23" s="114">
        <v>86</v>
      </c>
      <c r="D23" s="114">
        <v>1</v>
      </c>
      <c r="E23" s="114">
        <v>1</v>
      </c>
      <c r="F23" s="114">
        <v>0</v>
      </c>
      <c r="G23" s="114">
        <v>571</v>
      </c>
    </row>
    <row r="24" spans="1:7" x14ac:dyDescent="0.25">
      <c r="A24" s="16" t="s">
        <v>107</v>
      </c>
      <c r="B24" s="116">
        <v>142161</v>
      </c>
      <c r="C24" s="116">
        <v>79025</v>
      </c>
      <c r="D24" s="116">
        <v>27347</v>
      </c>
      <c r="E24" s="116">
        <v>7088</v>
      </c>
      <c r="F24" s="116">
        <v>25607</v>
      </c>
      <c r="G24" s="116">
        <v>3094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115">
        <v>507566.88</v>
      </c>
      <c r="C26" s="115">
        <v>210511.62</v>
      </c>
      <c r="D26" s="115">
        <v>179638.38</v>
      </c>
      <c r="E26" s="115">
        <v>48388.39</v>
      </c>
      <c r="F26" s="115">
        <v>47170.76</v>
      </c>
      <c r="G26" s="115">
        <v>21857.73</v>
      </c>
    </row>
    <row r="27" spans="1:7" x14ac:dyDescent="0.25">
      <c r="A27" s="2" t="s">
        <v>11</v>
      </c>
      <c r="B27" s="115">
        <v>35076511</v>
      </c>
      <c r="C27" s="115">
        <v>34020250.549999997</v>
      </c>
      <c r="D27" s="115">
        <v>150811.37</v>
      </c>
      <c r="E27" s="115">
        <v>1530</v>
      </c>
      <c r="F27" s="115">
        <v>450</v>
      </c>
      <c r="G27" s="115">
        <v>903469.08</v>
      </c>
    </row>
    <row r="28" spans="1:7" x14ac:dyDescent="0.25">
      <c r="A28" s="2" t="s">
        <v>12</v>
      </c>
      <c r="B28" s="115">
        <v>18994017.23</v>
      </c>
      <c r="C28" s="115">
        <v>5387818.9900000002</v>
      </c>
      <c r="D28" s="115">
        <v>4762548.16</v>
      </c>
      <c r="E28" s="115">
        <v>2527527.4</v>
      </c>
      <c r="F28" s="115">
        <v>6073746.6399999997</v>
      </c>
      <c r="G28" s="115">
        <v>242376.04</v>
      </c>
    </row>
    <row r="29" spans="1:7" x14ac:dyDescent="0.25">
      <c r="A29" s="2" t="s">
        <v>13</v>
      </c>
      <c r="B29" s="115">
        <v>18636738.34</v>
      </c>
      <c r="C29" s="115">
        <v>8132928.5199999996</v>
      </c>
      <c r="D29" s="115">
        <v>10184048.42</v>
      </c>
      <c r="E29" s="115">
        <v>0</v>
      </c>
      <c r="F29" s="115">
        <v>0</v>
      </c>
      <c r="G29" s="115">
        <v>319761.40000000002</v>
      </c>
    </row>
    <row r="30" spans="1:7" x14ac:dyDescent="0.25">
      <c r="A30" s="2" t="s">
        <v>14</v>
      </c>
      <c r="B30" s="115">
        <v>2227176.25</v>
      </c>
      <c r="C30" s="115">
        <v>2167182.04</v>
      </c>
      <c r="D30" s="115">
        <v>3319.8</v>
      </c>
      <c r="E30" s="115">
        <v>0</v>
      </c>
      <c r="F30" s="115">
        <v>0</v>
      </c>
      <c r="G30" s="115">
        <v>56674.41</v>
      </c>
    </row>
    <row r="31" spans="1:7" x14ac:dyDescent="0.25">
      <c r="A31" s="2" t="s">
        <v>15</v>
      </c>
      <c r="B31" s="115">
        <v>202010.57</v>
      </c>
      <c r="C31" s="115">
        <v>26125.01</v>
      </c>
      <c r="D31" s="115">
        <v>315</v>
      </c>
      <c r="E31" s="115">
        <v>315</v>
      </c>
      <c r="F31" s="115">
        <v>0</v>
      </c>
      <c r="G31" s="115">
        <v>175255.56</v>
      </c>
    </row>
    <row r="32" spans="1:7" x14ac:dyDescent="0.25">
      <c r="A32" s="16" t="s">
        <v>107</v>
      </c>
      <c r="B32" s="117">
        <v>75644020.269999996</v>
      </c>
      <c r="C32" s="117">
        <v>49944816.729999997</v>
      </c>
      <c r="D32" s="117">
        <v>15280681.130000001</v>
      </c>
      <c r="E32" s="117">
        <v>2577760.79</v>
      </c>
      <c r="F32" s="117">
        <v>6121367.4000000004</v>
      </c>
      <c r="G32" s="117">
        <v>1719394.22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97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118">
        <v>13694</v>
      </c>
      <c r="C10" s="118">
        <v>75</v>
      </c>
      <c r="D10" s="118">
        <v>2</v>
      </c>
      <c r="E10" s="118">
        <v>674</v>
      </c>
      <c r="F10" s="118">
        <v>7</v>
      </c>
      <c r="G10" s="118">
        <v>22</v>
      </c>
      <c r="H10" s="118">
        <v>414</v>
      </c>
      <c r="I10" s="118">
        <v>4895</v>
      </c>
      <c r="J10" s="118">
        <v>381</v>
      </c>
      <c r="K10" s="118">
        <v>3331</v>
      </c>
      <c r="L10" s="118">
        <v>128</v>
      </c>
      <c r="M10" s="118">
        <v>66</v>
      </c>
      <c r="N10" s="118">
        <v>222</v>
      </c>
      <c r="O10" s="118">
        <v>833</v>
      </c>
      <c r="P10" s="118">
        <v>601</v>
      </c>
      <c r="Q10" s="118">
        <v>5</v>
      </c>
      <c r="R10" s="118">
        <v>371</v>
      </c>
      <c r="S10" s="118">
        <v>210</v>
      </c>
      <c r="T10" s="118">
        <v>476</v>
      </c>
      <c r="U10" s="118">
        <v>974</v>
      </c>
      <c r="V10" s="118">
        <v>0</v>
      </c>
      <c r="W10" s="118">
        <v>0</v>
      </c>
      <c r="X10" s="118">
        <v>7</v>
      </c>
    </row>
    <row r="11" spans="1:24" x14ac:dyDescent="0.25">
      <c r="A11" s="2" t="s">
        <v>11</v>
      </c>
      <c r="B11" s="118">
        <v>39592</v>
      </c>
      <c r="C11" s="118">
        <v>652</v>
      </c>
      <c r="D11" s="118">
        <v>1</v>
      </c>
      <c r="E11" s="118">
        <v>4255</v>
      </c>
      <c r="F11" s="118">
        <v>4</v>
      </c>
      <c r="G11" s="118">
        <v>20</v>
      </c>
      <c r="H11" s="118">
        <v>5782</v>
      </c>
      <c r="I11" s="118">
        <v>9304</v>
      </c>
      <c r="J11" s="118">
        <v>1592</v>
      </c>
      <c r="K11" s="118">
        <v>3734</v>
      </c>
      <c r="L11" s="118">
        <v>844</v>
      </c>
      <c r="M11" s="118">
        <v>578</v>
      </c>
      <c r="N11" s="118">
        <v>216</v>
      </c>
      <c r="O11" s="118">
        <v>3898</v>
      </c>
      <c r="P11" s="118">
        <v>1497</v>
      </c>
      <c r="Q11" s="118">
        <v>24</v>
      </c>
      <c r="R11" s="118">
        <v>1023</v>
      </c>
      <c r="S11" s="118">
        <v>459</v>
      </c>
      <c r="T11" s="118">
        <v>964</v>
      </c>
      <c r="U11" s="118">
        <v>4678</v>
      </c>
      <c r="V11" s="118">
        <v>2</v>
      </c>
      <c r="W11" s="118">
        <v>1</v>
      </c>
      <c r="X11" s="118">
        <v>64</v>
      </c>
    </row>
    <row r="12" spans="1:24" x14ac:dyDescent="0.25">
      <c r="A12" s="2" t="s">
        <v>12</v>
      </c>
      <c r="B12" s="118">
        <v>2648</v>
      </c>
      <c r="C12" s="118">
        <v>42</v>
      </c>
      <c r="D12" s="118">
        <v>3</v>
      </c>
      <c r="E12" s="118">
        <v>326</v>
      </c>
      <c r="F12" s="118">
        <v>3</v>
      </c>
      <c r="G12" s="118">
        <v>7</v>
      </c>
      <c r="H12" s="118">
        <v>245</v>
      </c>
      <c r="I12" s="118">
        <v>645</v>
      </c>
      <c r="J12" s="118">
        <v>147</v>
      </c>
      <c r="K12" s="118">
        <v>219</v>
      </c>
      <c r="L12" s="118">
        <v>59</v>
      </c>
      <c r="M12" s="118">
        <v>17</v>
      </c>
      <c r="N12" s="118">
        <v>68</v>
      </c>
      <c r="O12" s="118">
        <v>298</v>
      </c>
      <c r="P12" s="118">
        <v>185</v>
      </c>
      <c r="Q12" s="118">
        <v>3</v>
      </c>
      <c r="R12" s="118">
        <v>32</v>
      </c>
      <c r="S12" s="118">
        <v>247</v>
      </c>
      <c r="T12" s="118">
        <v>50</v>
      </c>
      <c r="U12" s="118">
        <v>51</v>
      </c>
      <c r="V12" s="118">
        <v>0</v>
      </c>
      <c r="W12" s="118">
        <v>0</v>
      </c>
      <c r="X12" s="118">
        <v>1</v>
      </c>
    </row>
    <row r="13" spans="1:24" x14ac:dyDescent="0.25">
      <c r="A13" s="2" t="s">
        <v>13</v>
      </c>
      <c r="B13" s="118">
        <v>12591</v>
      </c>
      <c r="C13" s="118">
        <v>192</v>
      </c>
      <c r="D13" s="118">
        <v>18</v>
      </c>
      <c r="E13" s="118">
        <v>1741</v>
      </c>
      <c r="F13" s="118">
        <v>2</v>
      </c>
      <c r="G13" s="118">
        <v>59</v>
      </c>
      <c r="H13" s="118">
        <v>1114</v>
      </c>
      <c r="I13" s="118">
        <v>3243</v>
      </c>
      <c r="J13" s="118">
        <v>774</v>
      </c>
      <c r="K13" s="118">
        <v>1114</v>
      </c>
      <c r="L13" s="118">
        <v>400</v>
      </c>
      <c r="M13" s="118">
        <v>51</v>
      </c>
      <c r="N13" s="118">
        <v>235</v>
      </c>
      <c r="O13" s="118">
        <v>1295</v>
      </c>
      <c r="P13" s="118">
        <v>647</v>
      </c>
      <c r="Q13" s="118">
        <v>5</v>
      </c>
      <c r="R13" s="118">
        <v>136</v>
      </c>
      <c r="S13" s="118">
        <v>1137</v>
      </c>
      <c r="T13" s="118">
        <v>151</v>
      </c>
      <c r="U13" s="118">
        <v>260</v>
      </c>
      <c r="V13" s="118">
        <v>0</v>
      </c>
      <c r="W13" s="118">
        <v>0</v>
      </c>
      <c r="X13" s="118">
        <v>17</v>
      </c>
    </row>
    <row r="14" spans="1:24" x14ac:dyDescent="0.25">
      <c r="A14" s="2" t="s">
        <v>14</v>
      </c>
      <c r="B14" s="118">
        <v>10580</v>
      </c>
      <c r="C14" s="118">
        <v>131</v>
      </c>
      <c r="D14" s="118">
        <v>1</v>
      </c>
      <c r="E14" s="118">
        <v>708</v>
      </c>
      <c r="F14" s="118">
        <v>0</v>
      </c>
      <c r="G14" s="118">
        <v>6</v>
      </c>
      <c r="H14" s="118">
        <v>1570</v>
      </c>
      <c r="I14" s="118">
        <v>1369</v>
      </c>
      <c r="J14" s="118">
        <v>587</v>
      </c>
      <c r="K14" s="118">
        <v>302</v>
      </c>
      <c r="L14" s="118">
        <v>189</v>
      </c>
      <c r="M14" s="118">
        <v>86</v>
      </c>
      <c r="N14" s="118">
        <v>46</v>
      </c>
      <c r="O14" s="118">
        <v>768</v>
      </c>
      <c r="P14" s="118">
        <v>368</v>
      </c>
      <c r="Q14" s="118">
        <v>1</v>
      </c>
      <c r="R14" s="118">
        <v>248</v>
      </c>
      <c r="S14" s="118">
        <v>47</v>
      </c>
      <c r="T14" s="118">
        <v>464</v>
      </c>
      <c r="U14" s="118">
        <v>3664</v>
      </c>
      <c r="V14" s="118">
        <v>0</v>
      </c>
      <c r="W14" s="118">
        <v>0</v>
      </c>
      <c r="X14" s="118">
        <v>25</v>
      </c>
    </row>
    <row r="15" spans="1:24" x14ac:dyDescent="0.25">
      <c r="A15" s="2" t="s">
        <v>15</v>
      </c>
      <c r="B15" s="118">
        <v>967</v>
      </c>
      <c r="C15" s="118">
        <v>3</v>
      </c>
      <c r="D15" s="118">
        <v>0</v>
      </c>
      <c r="E15" s="118">
        <v>38</v>
      </c>
      <c r="F15" s="118">
        <v>0</v>
      </c>
      <c r="G15" s="118">
        <v>1</v>
      </c>
      <c r="H15" s="118">
        <v>32</v>
      </c>
      <c r="I15" s="118">
        <v>94</v>
      </c>
      <c r="J15" s="118">
        <v>21</v>
      </c>
      <c r="K15" s="118">
        <v>38</v>
      </c>
      <c r="L15" s="118">
        <v>24</v>
      </c>
      <c r="M15" s="118">
        <v>2</v>
      </c>
      <c r="N15" s="118">
        <v>21</v>
      </c>
      <c r="O15" s="118">
        <v>68</v>
      </c>
      <c r="P15" s="118">
        <v>69</v>
      </c>
      <c r="Q15" s="118">
        <v>0</v>
      </c>
      <c r="R15" s="118">
        <v>17</v>
      </c>
      <c r="S15" s="118">
        <v>3</v>
      </c>
      <c r="T15" s="118">
        <v>19</v>
      </c>
      <c r="U15" s="118">
        <v>32</v>
      </c>
      <c r="V15" s="118">
        <v>0</v>
      </c>
      <c r="W15" s="118">
        <v>0</v>
      </c>
      <c r="X15" s="118">
        <v>485</v>
      </c>
    </row>
    <row r="16" spans="1:24" x14ac:dyDescent="0.25">
      <c r="A16" s="16" t="s">
        <v>107</v>
      </c>
      <c r="B16" s="120">
        <v>80072</v>
      </c>
      <c r="C16" s="120">
        <v>1095</v>
      </c>
      <c r="D16" s="120">
        <v>25</v>
      </c>
      <c r="E16" s="120">
        <v>7742</v>
      </c>
      <c r="F16" s="120">
        <v>16</v>
      </c>
      <c r="G16" s="120">
        <v>115</v>
      </c>
      <c r="H16" s="120">
        <v>9157</v>
      </c>
      <c r="I16" s="120">
        <v>19550</v>
      </c>
      <c r="J16" s="120">
        <v>3502</v>
      </c>
      <c r="K16" s="120">
        <v>8738</v>
      </c>
      <c r="L16" s="120">
        <v>1644</v>
      </c>
      <c r="M16" s="120">
        <v>800</v>
      </c>
      <c r="N16" s="120">
        <v>808</v>
      </c>
      <c r="O16" s="120">
        <v>7160</v>
      </c>
      <c r="P16" s="120">
        <v>3367</v>
      </c>
      <c r="Q16" s="120">
        <v>38</v>
      </c>
      <c r="R16" s="120">
        <v>1827</v>
      </c>
      <c r="S16" s="120">
        <v>2103</v>
      </c>
      <c r="T16" s="120">
        <v>2124</v>
      </c>
      <c r="U16" s="120">
        <v>9659</v>
      </c>
      <c r="V16" s="120">
        <v>2</v>
      </c>
      <c r="W16" s="120">
        <v>1</v>
      </c>
      <c r="X16" s="120">
        <v>599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118">
        <v>65550</v>
      </c>
      <c r="C18" s="118">
        <v>243</v>
      </c>
      <c r="D18" s="118">
        <v>33</v>
      </c>
      <c r="E18" s="118">
        <v>2332</v>
      </c>
      <c r="F18" s="118">
        <v>47</v>
      </c>
      <c r="G18" s="118">
        <v>77</v>
      </c>
      <c r="H18" s="118">
        <v>1225</v>
      </c>
      <c r="I18" s="118">
        <v>25952</v>
      </c>
      <c r="J18" s="118">
        <v>2423</v>
      </c>
      <c r="K18" s="118">
        <v>16255</v>
      </c>
      <c r="L18" s="118">
        <v>512</v>
      </c>
      <c r="M18" s="118">
        <v>261</v>
      </c>
      <c r="N18" s="118">
        <v>1067</v>
      </c>
      <c r="O18" s="118">
        <v>2948</v>
      </c>
      <c r="P18" s="118">
        <v>3311</v>
      </c>
      <c r="Q18" s="118">
        <v>15</v>
      </c>
      <c r="R18" s="118">
        <v>1585</v>
      </c>
      <c r="S18" s="118">
        <v>691</v>
      </c>
      <c r="T18" s="118">
        <v>4023</v>
      </c>
      <c r="U18" s="118">
        <v>2517</v>
      </c>
      <c r="V18" s="118">
        <v>0</v>
      </c>
      <c r="W18" s="118">
        <v>0</v>
      </c>
      <c r="X18" s="118">
        <v>33</v>
      </c>
    </row>
    <row r="19" spans="1:24" x14ac:dyDescent="0.25">
      <c r="A19" s="2" t="s">
        <v>11</v>
      </c>
      <c r="B19" s="118">
        <v>39571</v>
      </c>
      <c r="C19" s="118">
        <v>652</v>
      </c>
      <c r="D19" s="118">
        <v>1</v>
      </c>
      <c r="E19" s="118">
        <v>4268</v>
      </c>
      <c r="F19" s="118">
        <v>4</v>
      </c>
      <c r="G19" s="118">
        <v>20</v>
      </c>
      <c r="H19" s="118">
        <v>5774</v>
      </c>
      <c r="I19" s="118">
        <v>9296</v>
      </c>
      <c r="J19" s="118">
        <v>1589</v>
      </c>
      <c r="K19" s="118">
        <v>3728</v>
      </c>
      <c r="L19" s="118">
        <v>844</v>
      </c>
      <c r="M19" s="118">
        <v>576</v>
      </c>
      <c r="N19" s="118">
        <v>216</v>
      </c>
      <c r="O19" s="118">
        <v>3895</v>
      </c>
      <c r="P19" s="118">
        <v>1496</v>
      </c>
      <c r="Q19" s="118">
        <v>24</v>
      </c>
      <c r="R19" s="118">
        <v>1023</v>
      </c>
      <c r="S19" s="118">
        <v>458</v>
      </c>
      <c r="T19" s="118">
        <v>962</v>
      </c>
      <c r="U19" s="118">
        <v>4678</v>
      </c>
      <c r="V19" s="118">
        <v>2</v>
      </c>
      <c r="W19" s="118">
        <v>1</v>
      </c>
      <c r="X19" s="118">
        <v>64</v>
      </c>
    </row>
    <row r="20" spans="1:24" x14ac:dyDescent="0.25">
      <c r="A20" s="2" t="s">
        <v>12</v>
      </c>
      <c r="B20" s="118">
        <v>68119</v>
      </c>
      <c r="C20" s="118">
        <v>303</v>
      </c>
      <c r="D20" s="118">
        <v>76</v>
      </c>
      <c r="E20" s="118">
        <v>41380</v>
      </c>
      <c r="F20" s="118">
        <v>221</v>
      </c>
      <c r="G20" s="118">
        <v>259</v>
      </c>
      <c r="H20" s="118">
        <v>1060</v>
      </c>
      <c r="I20" s="118">
        <v>3377</v>
      </c>
      <c r="J20" s="118">
        <v>10230</v>
      </c>
      <c r="K20" s="118">
        <v>1053</v>
      </c>
      <c r="L20" s="118">
        <v>363</v>
      </c>
      <c r="M20" s="118">
        <v>1720</v>
      </c>
      <c r="N20" s="118">
        <v>885</v>
      </c>
      <c r="O20" s="118">
        <v>2144</v>
      </c>
      <c r="P20" s="118">
        <v>3432</v>
      </c>
      <c r="Q20" s="118">
        <v>8</v>
      </c>
      <c r="R20" s="118">
        <v>103</v>
      </c>
      <c r="S20" s="118">
        <v>1161</v>
      </c>
      <c r="T20" s="118">
        <v>174</v>
      </c>
      <c r="U20" s="118">
        <v>169</v>
      </c>
      <c r="V20" s="118">
        <v>0</v>
      </c>
      <c r="W20" s="118">
        <v>0</v>
      </c>
      <c r="X20" s="118">
        <v>1</v>
      </c>
    </row>
    <row r="21" spans="1:24" x14ac:dyDescent="0.25">
      <c r="A21" s="2" t="s">
        <v>13</v>
      </c>
      <c r="B21" s="118">
        <v>185334</v>
      </c>
      <c r="C21" s="118">
        <v>2231</v>
      </c>
      <c r="D21" s="118">
        <v>396</v>
      </c>
      <c r="E21" s="118">
        <v>90609</v>
      </c>
      <c r="F21" s="118">
        <v>41</v>
      </c>
      <c r="G21" s="118">
        <v>631</v>
      </c>
      <c r="H21" s="118">
        <v>9694</v>
      </c>
      <c r="I21" s="118">
        <v>30909</v>
      </c>
      <c r="J21" s="118">
        <v>14394</v>
      </c>
      <c r="K21" s="118">
        <v>6304</v>
      </c>
      <c r="L21" s="118">
        <v>3235</v>
      </c>
      <c r="M21" s="118">
        <v>412</v>
      </c>
      <c r="N21" s="118">
        <v>1306</v>
      </c>
      <c r="O21" s="118">
        <v>6904</v>
      </c>
      <c r="P21" s="118">
        <v>7464</v>
      </c>
      <c r="Q21" s="118">
        <v>12</v>
      </c>
      <c r="R21" s="118">
        <v>487</v>
      </c>
      <c r="S21" s="118">
        <v>8108</v>
      </c>
      <c r="T21" s="118">
        <v>1132</v>
      </c>
      <c r="U21" s="118">
        <v>981</v>
      </c>
      <c r="V21" s="118">
        <v>0</v>
      </c>
      <c r="W21" s="118">
        <v>0</v>
      </c>
      <c r="X21" s="118">
        <v>84</v>
      </c>
    </row>
    <row r="22" spans="1:24" x14ac:dyDescent="0.25">
      <c r="A22" s="2" t="s">
        <v>14</v>
      </c>
      <c r="B22" s="118">
        <v>10573</v>
      </c>
      <c r="C22" s="118">
        <v>131</v>
      </c>
      <c r="D22" s="118">
        <v>1</v>
      </c>
      <c r="E22" s="118">
        <v>708</v>
      </c>
      <c r="F22" s="118">
        <v>0</v>
      </c>
      <c r="G22" s="118">
        <v>6</v>
      </c>
      <c r="H22" s="118">
        <v>1570</v>
      </c>
      <c r="I22" s="118">
        <v>1367</v>
      </c>
      <c r="J22" s="118">
        <v>586</v>
      </c>
      <c r="K22" s="118">
        <v>302</v>
      </c>
      <c r="L22" s="118">
        <v>189</v>
      </c>
      <c r="M22" s="118">
        <v>86</v>
      </c>
      <c r="N22" s="118">
        <v>46</v>
      </c>
      <c r="O22" s="118">
        <v>768</v>
      </c>
      <c r="P22" s="118">
        <v>367</v>
      </c>
      <c r="Q22" s="118">
        <v>1</v>
      </c>
      <c r="R22" s="118">
        <v>248</v>
      </c>
      <c r="S22" s="118">
        <v>46</v>
      </c>
      <c r="T22" s="118">
        <v>464</v>
      </c>
      <c r="U22" s="118">
        <v>3662</v>
      </c>
      <c r="V22" s="118">
        <v>0</v>
      </c>
      <c r="W22" s="118">
        <v>0</v>
      </c>
      <c r="X22" s="118">
        <v>25</v>
      </c>
    </row>
    <row r="23" spans="1:24" x14ac:dyDescent="0.25">
      <c r="A23" s="2" t="s">
        <v>15</v>
      </c>
      <c r="B23" s="118">
        <v>966</v>
      </c>
      <c r="C23" s="118">
        <v>3</v>
      </c>
      <c r="D23" s="118">
        <v>0</v>
      </c>
      <c r="E23" s="118">
        <v>38</v>
      </c>
      <c r="F23" s="118">
        <v>0</v>
      </c>
      <c r="G23" s="118">
        <v>1</v>
      </c>
      <c r="H23" s="118">
        <v>32</v>
      </c>
      <c r="I23" s="118">
        <v>94</v>
      </c>
      <c r="J23" s="118">
        <v>21</v>
      </c>
      <c r="K23" s="118">
        <v>38</v>
      </c>
      <c r="L23" s="118">
        <v>24</v>
      </c>
      <c r="M23" s="118">
        <v>2</v>
      </c>
      <c r="N23" s="118">
        <v>21</v>
      </c>
      <c r="O23" s="118">
        <v>68</v>
      </c>
      <c r="P23" s="118">
        <v>69</v>
      </c>
      <c r="Q23" s="118">
        <v>0</v>
      </c>
      <c r="R23" s="118">
        <v>17</v>
      </c>
      <c r="S23" s="118">
        <v>3</v>
      </c>
      <c r="T23" s="118">
        <v>19</v>
      </c>
      <c r="U23" s="118">
        <v>32</v>
      </c>
      <c r="V23" s="118">
        <v>0</v>
      </c>
      <c r="W23" s="118">
        <v>0</v>
      </c>
      <c r="X23" s="118">
        <v>484</v>
      </c>
    </row>
    <row r="24" spans="1:24" x14ac:dyDescent="0.25">
      <c r="A24" s="16" t="s">
        <v>107</v>
      </c>
      <c r="B24" s="120">
        <v>370113</v>
      </c>
      <c r="C24" s="120">
        <v>3563</v>
      </c>
      <c r="D24" s="120">
        <v>507</v>
      </c>
      <c r="E24" s="120">
        <v>139335</v>
      </c>
      <c r="F24" s="120">
        <v>313</v>
      </c>
      <c r="G24" s="120">
        <v>994</v>
      </c>
      <c r="H24" s="120">
        <v>19355</v>
      </c>
      <c r="I24" s="120">
        <v>70995</v>
      </c>
      <c r="J24" s="120">
        <v>29243</v>
      </c>
      <c r="K24" s="120">
        <v>27680</v>
      </c>
      <c r="L24" s="120">
        <v>5167</v>
      </c>
      <c r="M24" s="120">
        <v>3057</v>
      </c>
      <c r="N24" s="120">
        <v>3541</v>
      </c>
      <c r="O24" s="120">
        <v>16727</v>
      </c>
      <c r="P24" s="120">
        <v>16139</v>
      </c>
      <c r="Q24" s="120">
        <v>60</v>
      </c>
      <c r="R24" s="120">
        <v>3463</v>
      </c>
      <c r="S24" s="120">
        <v>10467</v>
      </c>
      <c r="T24" s="120">
        <v>6774</v>
      </c>
      <c r="U24" s="120">
        <v>12039</v>
      </c>
      <c r="V24" s="120">
        <v>2</v>
      </c>
      <c r="W24" s="120">
        <v>1</v>
      </c>
      <c r="X24" s="120">
        <v>691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119">
        <v>18721175.66</v>
      </c>
      <c r="C26" s="119">
        <v>61825.279999999999</v>
      </c>
      <c r="D26" s="119">
        <v>7309.08</v>
      </c>
      <c r="E26" s="119">
        <v>634187.78</v>
      </c>
      <c r="F26" s="119">
        <v>18939.47</v>
      </c>
      <c r="G26" s="119">
        <v>17465.84</v>
      </c>
      <c r="H26" s="119">
        <v>321435.32</v>
      </c>
      <c r="I26" s="119">
        <v>7393862.8899999997</v>
      </c>
      <c r="J26" s="119">
        <v>515852.15</v>
      </c>
      <c r="K26" s="119">
        <v>4318795.75</v>
      </c>
      <c r="L26" s="119">
        <v>158143.99</v>
      </c>
      <c r="M26" s="119">
        <v>88468.98</v>
      </c>
      <c r="N26" s="119">
        <v>341102.78</v>
      </c>
      <c r="O26" s="119">
        <v>957618.24</v>
      </c>
      <c r="P26" s="119">
        <v>1168956.95</v>
      </c>
      <c r="Q26" s="119">
        <v>4120.28</v>
      </c>
      <c r="R26" s="119">
        <v>485411.15</v>
      </c>
      <c r="S26" s="119">
        <v>217591.4</v>
      </c>
      <c r="T26" s="119">
        <v>1387185.94</v>
      </c>
      <c r="U26" s="119">
        <v>616093.78</v>
      </c>
      <c r="V26" s="119">
        <v>0</v>
      </c>
      <c r="W26" s="119">
        <v>0</v>
      </c>
      <c r="X26" s="119">
        <v>6808.61</v>
      </c>
    </row>
    <row r="27" spans="1:24" x14ac:dyDescent="0.25">
      <c r="A27" s="2" t="s">
        <v>11</v>
      </c>
      <c r="B27" s="119">
        <v>9924118.5700000003</v>
      </c>
      <c r="C27" s="119">
        <v>161280</v>
      </c>
      <c r="D27" s="119">
        <v>270</v>
      </c>
      <c r="E27" s="119">
        <v>1050252.5</v>
      </c>
      <c r="F27" s="119">
        <v>840</v>
      </c>
      <c r="G27" s="119">
        <v>4380</v>
      </c>
      <c r="H27" s="119">
        <v>1467330</v>
      </c>
      <c r="I27" s="119">
        <v>2341383.9900000002</v>
      </c>
      <c r="J27" s="119">
        <v>396840</v>
      </c>
      <c r="K27" s="119">
        <v>964452.08</v>
      </c>
      <c r="L27" s="119">
        <v>204240</v>
      </c>
      <c r="M27" s="119">
        <v>141780</v>
      </c>
      <c r="N27" s="119">
        <v>54180</v>
      </c>
      <c r="O27" s="119">
        <v>933510</v>
      </c>
      <c r="P27" s="119">
        <v>373830</v>
      </c>
      <c r="Q27" s="119">
        <v>5940</v>
      </c>
      <c r="R27" s="119">
        <v>253050</v>
      </c>
      <c r="S27" s="119">
        <v>106140</v>
      </c>
      <c r="T27" s="119">
        <v>245640</v>
      </c>
      <c r="U27" s="119">
        <v>1202190</v>
      </c>
      <c r="V27" s="119">
        <v>480</v>
      </c>
      <c r="W27" s="119">
        <v>270</v>
      </c>
      <c r="X27" s="119">
        <v>15840</v>
      </c>
    </row>
    <row r="28" spans="1:24" x14ac:dyDescent="0.25">
      <c r="A28" s="2" t="s">
        <v>12</v>
      </c>
      <c r="B28" s="119">
        <v>18367703.09</v>
      </c>
      <c r="C28" s="119">
        <v>82188.240000000005</v>
      </c>
      <c r="D28" s="119">
        <v>27512.65</v>
      </c>
      <c r="E28" s="119">
        <v>12354599.99</v>
      </c>
      <c r="F28" s="119">
        <v>75624.850000000006</v>
      </c>
      <c r="G28" s="119">
        <v>46727.78</v>
      </c>
      <c r="H28" s="119">
        <v>301393.51</v>
      </c>
      <c r="I28" s="119">
        <v>992237.54</v>
      </c>
      <c r="J28" s="119">
        <v>1558875.93</v>
      </c>
      <c r="K28" s="119">
        <v>250036.9</v>
      </c>
      <c r="L28" s="119">
        <v>124516.59</v>
      </c>
      <c r="M28" s="119">
        <v>497461.25</v>
      </c>
      <c r="N28" s="119">
        <v>203984.85</v>
      </c>
      <c r="O28" s="119">
        <v>529407.96</v>
      </c>
      <c r="P28" s="119">
        <v>796673.23</v>
      </c>
      <c r="Q28" s="119">
        <v>2185.5500000000002</v>
      </c>
      <c r="R28" s="119">
        <v>41676.15</v>
      </c>
      <c r="S28" s="119">
        <v>378115.56</v>
      </c>
      <c r="T28" s="119">
        <v>66108.53</v>
      </c>
      <c r="U28" s="119">
        <v>38136.03</v>
      </c>
      <c r="V28" s="119">
        <v>0</v>
      </c>
      <c r="W28" s="119">
        <v>0</v>
      </c>
      <c r="X28" s="119">
        <v>240</v>
      </c>
    </row>
    <row r="29" spans="1:24" x14ac:dyDescent="0.25">
      <c r="A29" s="2" t="s">
        <v>13</v>
      </c>
      <c r="B29" s="119">
        <v>34769652.310000002</v>
      </c>
      <c r="C29" s="119">
        <v>486150.7</v>
      </c>
      <c r="D29" s="119">
        <v>78211.789999999994</v>
      </c>
      <c r="E29" s="119">
        <v>15624942.82</v>
      </c>
      <c r="F29" s="119">
        <v>4650</v>
      </c>
      <c r="G29" s="119">
        <v>108619.05</v>
      </c>
      <c r="H29" s="119">
        <v>2245224.88</v>
      </c>
      <c r="I29" s="119">
        <v>6151665.6200000001</v>
      </c>
      <c r="J29" s="119">
        <v>2772806.3</v>
      </c>
      <c r="K29" s="119">
        <v>1384634.78</v>
      </c>
      <c r="L29" s="119">
        <v>678881.2</v>
      </c>
      <c r="M29" s="119">
        <v>73063.56</v>
      </c>
      <c r="N29" s="119">
        <v>254874.91</v>
      </c>
      <c r="O29" s="119">
        <v>1333173.6100000001</v>
      </c>
      <c r="P29" s="119">
        <v>1410009.23</v>
      </c>
      <c r="Q29" s="119">
        <v>2040</v>
      </c>
      <c r="R29" s="119">
        <v>102494.34</v>
      </c>
      <c r="S29" s="119">
        <v>1575159.78</v>
      </c>
      <c r="T29" s="119">
        <v>268412.44</v>
      </c>
      <c r="U29" s="119">
        <v>193267.74</v>
      </c>
      <c r="V29" s="119">
        <v>0</v>
      </c>
      <c r="W29" s="119">
        <v>0</v>
      </c>
      <c r="X29" s="119">
        <v>21369.56</v>
      </c>
    </row>
    <row r="30" spans="1:24" x14ac:dyDescent="0.25">
      <c r="A30" s="2" t="s">
        <v>14</v>
      </c>
      <c r="B30" s="119">
        <v>1112025</v>
      </c>
      <c r="C30" s="119">
        <v>13755</v>
      </c>
      <c r="D30" s="119">
        <v>105</v>
      </c>
      <c r="E30" s="119">
        <v>74340</v>
      </c>
      <c r="F30" s="119">
        <v>0</v>
      </c>
      <c r="G30" s="119">
        <v>630</v>
      </c>
      <c r="H30" s="119">
        <v>165060</v>
      </c>
      <c r="I30" s="119">
        <v>144120</v>
      </c>
      <c r="J30" s="119">
        <v>61800</v>
      </c>
      <c r="K30" s="119">
        <v>31710</v>
      </c>
      <c r="L30" s="119">
        <v>19845</v>
      </c>
      <c r="M30" s="119">
        <v>9030</v>
      </c>
      <c r="N30" s="119">
        <v>4830</v>
      </c>
      <c r="O30" s="119">
        <v>80745</v>
      </c>
      <c r="P30" s="119">
        <v>38640</v>
      </c>
      <c r="Q30" s="119">
        <v>105</v>
      </c>
      <c r="R30" s="119">
        <v>26040</v>
      </c>
      <c r="S30" s="119">
        <v>4935</v>
      </c>
      <c r="T30" s="119">
        <v>48825</v>
      </c>
      <c r="U30" s="119">
        <v>384885</v>
      </c>
      <c r="V30" s="119">
        <v>0</v>
      </c>
      <c r="W30" s="119">
        <v>0</v>
      </c>
      <c r="X30" s="119">
        <v>2625</v>
      </c>
    </row>
    <row r="31" spans="1:24" x14ac:dyDescent="0.25">
      <c r="A31" s="2" t="s">
        <v>15</v>
      </c>
      <c r="B31" s="119">
        <v>101535</v>
      </c>
      <c r="C31" s="119">
        <v>315</v>
      </c>
      <c r="D31" s="119">
        <v>0</v>
      </c>
      <c r="E31" s="119">
        <v>3990</v>
      </c>
      <c r="F31" s="119">
        <v>0</v>
      </c>
      <c r="G31" s="119">
        <v>105</v>
      </c>
      <c r="H31" s="119">
        <v>3360</v>
      </c>
      <c r="I31" s="119">
        <v>9870</v>
      </c>
      <c r="J31" s="119">
        <v>2205</v>
      </c>
      <c r="K31" s="119">
        <v>3990</v>
      </c>
      <c r="L31" s="119">
        <v>2520</v>
      </c>
      <c r="M31" s="119">
        <v>210</v>
      </c>
      <c r="N31" s="119">
        <v>2205</v>
      </c>
      <c r="O31" s="119">
        <v>7140</v>
      </c>
      <c r="P31" s="119">
        <v>7245</v>
      </c>
      <c r="Q31" s="119">
        <v>0</v>
      </c>
      <c r="R31" s="119">
        <v>1785</v>
      </c>
      <c r="S31" s="119">
        <v>315</v>
      </c>
      <c r="T31" s="119">
        <v>1995</v>
      </c>
      <c r="U31" s="119">
        <v>3360</v>
      </c>
      <c r="V31" s="119">
        <v>0</v>
      </c>
      <c r="W31" s="119">
        <v>0</v>
      </c>
      <c r="X31" s="119">
        <v>50925</v>
      </c>
    </row>
    <row r="32" spans="1:24" x14ac:dyDescent="0.25">
      <c r="A32" s="16" t="s">
        <v>107</v>
      </c>
      <c r="B32" s="121">
        <v>82996209.629999995</v>
      </c>
      <c r="C32" s="121">
        <v>805514.22</v>
      </c>
      <c r="D32" s="121">
        <v>113408.52</v>
      </c>
      <c r="E32" s="121">
        <v>29742313.09</v>
      </c>
      <c r="F32" s="121">
        <v>100054.32</v>
      </c>
      <c r="G32" s="121">
        <v>177927.67</v>
      </c>
      <c r="H32" s="121">
        <v>4503803.71</v>
      </c>
      <c r="I32" s="121">
        <v>17033140.039999999</v>
      </c>
      <c r="J32" s="121">
        <v>5308379.38</v>
      </c>
      <c r="K32" s="121">
        <v>6953619.5099999998</v>
      </c>
      <c r="L32" s="121">
        <v>1188146.78</v>
      </c>
      <c r="M32" s="121">
        <v>810013.79</v>
      </c>
      <c r="N32" s="121">
        <v>861177.54</v>
      </c>
      <c r="O32" s="121">
        <v>3841594.81</v>
      </c>
      <c r="P32" s="121">
        <v>3795354.41</v>
      </c>
      <c r="Q32" s="121">
        <v>14390.83</v>
      </c>
      <c r="R32" s="121">
        <v>910456.64</v>
      </c>
      <c r="S32" s="121">
        <v>2282256.7400000002</v>
      </c>
      <c r="T32" s="121">
        <v>2018166.91</v>
      </c>
      <c r="U32" s="121">
        <v>2437932.5499999998</v>
      </c>
      <c r="V32" s="121">
        <v>480</v>
      </c>
      <c r="W32" s="121">
        <v>270</v>
      </c>
      <c r="X32" s="121">
        <v>97808.17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110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122">
        <v>11264</v>
      </c>
      <c r="C10" s="122">
        <v>60</v>
      </c>
      <c r="D10" s="122">
        <v>2</v>
      </c>
      <c r="E10" s="122">
        <v>500</v>
      </c>
      <c r="F10" s="122">
        <v>8</v>
      </c>
      <c r="G10" s="122">
        <v>13</v>
      </c>
      <c r="H10" s="122">
        <v>288</v>
      </c>
      <c r="I10" s="122">
        <v>3538</v>
      </c>
      <c r="J10" s="122">
        <v>327</v>
      </c>
      <c r="K10" s="122">
        <v>3086</v>
      </c>
      <c r="L10" s="122">
        <v>107</v>
      </c>
      <c r="M10" s="122">
        <v>55</v>
      </c>
      <c r="N10" s="122">
        <v>215</v>
      </c>
      <c r="O10" s="122">
        <v>445</v>
      </c>
      <c r="P10" s="122">
        <v>524</v>
      </c>
      <c r="Q10" s="122">
        <v>2</v>
      </c>
      <c r="R10" s="122">
        <v>422</v>
      </c>
      <c r="S10" s="122">
        <v>217</v>
      </c>
      <c r="T10" s="122">
        <v>499</v>
      </c>
      <c r="U10" s="122">
        <v>949</v>
      </c>
      <c r="V10" s="122">
        <v>0</v>
      </c>
      <c r="W10" s="122">
        <v>0</v>
      </c>
      <c r="X10" s="122">
        <v>7</v>
      </c>
    </row>
    <row r="11" spans="1:24" x14ac:dyDescent="0.25">
      <c r="A11" s="2" t="s">
        <v>11</v>
      </c>
      <c r="B11" s="122">
        <v>47528</v>
      </c>
      <c r="C11" s="122">
        <v>896</v>
      </c>
      <c r="D11" s="122">
        <v>0</v>
      </c>
      <c r="E11" s="122">
        <v>5727</v>
      </c>
      <c r="F11" s="122">
        <v>9</v>
      </c>
      <c r="G11" s="122">
        <v>26</v>
      </c>
      <c r="H11" s="122">
        <v>7779</v>
      </c>
      <c r="I11" s="122">
        <v>9641</v>
      </c>
      <c r="J11" s="122">
        <v>1917</v>
      </c>
      <c r="K11" s="122">
        <v>3943</v>
      </c>
      <c r="L11" s="122">
        <v>1154</v>
      </c>
      <c r="M11" s="122">
        <v>651</v>
      </c>
      <c r="N11" s="122">
        <v>263</v>
      </c>
      <c r="O11" s="122">
        <v>5337</v>
      </c>
      <c r="P11" s="122">
        <v>1929</v>
      </c>
      <c r="Q11" s="122">
        <v>21</v>
      </c>
      <c r="R11" s="122">
        <v>1239</v>
      </c>
      <c r="S11" s="122">
        <v>581</v>
      </c>
      <c r="T11" s="122">
        <v>1219</v>
      </c>
      <c r="U11" s="122">
        <v>5104</v>
      </c>
      <c r="V11" s="122">
        <v>6</v>
      </c>
      <c r="W11" s="122">
        <v>2</v>
      </c>
      <c r="X11" s="122">
        <v>84</v>
      </c>
    </row>
    <row r="12" spans="1:24" x14ac:dyDescent="0.25">
      <c r="A12" s="2" t="s">
        <v>12</v>
      </c>
      <c r="B12" s="122">
        <v>4547</v>
      </c>
      <c r="C12" s="122">
        <v>56</v>
      </c>
      <c r="D12" s="122">
        <v>1</v>
      </c>
      <c r="E12" s="122">
        <v>625</v>
      </c>
      <c r="F12" s="122">
        <v>7</v>
      </c>
      <c r="G12" s="122">
        <v>15</v>
      </c>
      <c r="H12" s="122">
        <v>388</v>
      </c>
      <c r="I12" s="122">
        <v>1054</v>
      </c>
      <c r="J12" s="122">
        <v>268</v>
      </c>
      <c r="K12" s="122">
        <v>338</v>
      </c>
      <c r="L12" s="122">
        <v>134</v>
      </c>
      <c r="M12" s="122">
        <v>27</v>
      </c>
      <c r="N12" s="122">
        <v>122</v>
      </c>
      <c r="O12" s="122">
        <v>566</v>
      </c>
      <c r="P12" s="122">
        <v>307</v>
      </c>
      <c r="Q12" s="122">
        <v>4</v>
      </c>
      <c r="R12" s="122">
        <v>64</v>
      </c>
      <c r="S12" s="122">
        <v>387</v>
      </c>
      <c r="T12" s="122">
        <v>75</v>
      </c>
      <c r="U12" s="122">
        <v>108</v>
      </c>
      <c r="V12" s="122">
        <v>0</v>
      </c>
      <c r="W12" s="122">
        <v>0</v>
      </c>
      <c r="X12" s="122">
        <v>1</v>
      </c>
    </row>
    <row r="13" spans="1:24" x14ac:dyDescent="0.25">
      <c r="A13" s="2" t="s">
        <v>13</v>
      </c>
      <c r="B13" s="122">
        <v>17820</v>
      </c>
      <c r="C13" s="122">
        <v>270</v>
      </c>
      <c r="D13" s="122">
        <v>18</v>
      </c>
      <c r="E13" s="122">
        <v>2637</v>
      </c>
      <c r="F13" s="122">
        <v>10</v>
      </c>
      <c r="G13" s="122">
        <v>94</v>
      </c>
      <c r="H13" s="122">
        <v>1467</v>
      </c>
      <c r="I13" s="122">
        <v>4561</v>
      </c>
      <c r="J13" s="122">
        <v>1282</v>
      </c>
      <c r="K13" s="122">
        <v>1622</v>
      </c>
      <c r="L13" s="122">
        <v>540</v>
      </c>
      <c r="M13" s="122">
        <v>64</v>
      </c>
      <c r="N13" s="122">
        <v>322</v>
      </c>
      <c r="O13" s="122">
        <v>1852</v>
      </c>
      <c r="P13" s="122">
        <v>893</v>
      </c>
      <c r="Q13" s="122">
        <v>6</v>
      </c>
      <c r="R13" s="122">
        <v>191</v>
      </c>
      <c r="S13" s="122">
        <v>1405</v>
      </c>
      <c r="T13" s="122">
        <v>206</v>
      </c>
      <c r="U13" s="122">
        <v>365</v>
      </c>
      <c r="V13" s="122">
        <v>0</v>
      </c>
      <c r="W13" s="122">
        <v>1</v>
      </c>
      <c r="X13" s="122">
        <v>14</v>
      </c>
    </row>
    <row r="14" spans="1:24" x14ac:dyDescent="0.25">
      <c r="A14" s="2" t="s">
        <v>14</v>
      </c>
      <c r="B14" s="122">
        <v>12274</v>
      </c>
      <c r="C14" s="122">
        <v>168</v>
      </c>
      <c r="D14" s="122">
        <v>1</v>
      </c>
      <c r="E14" s="122">
        <v>895</v>
      </c>
      <c r="F14" s="122">
        <v>0</v>
      </c>
      <c r="G14" s="122">
        <v>7</v>
      </c>
      <c r="H14" s="122">
        <v>1974</v>
      </c>
      <c r="I14" s="122">
        <v>1518</v>
      </c>
      <c r="J14" s="122">
        <v>654</v>
      </c>
      <c r="K14" s="122">
        <v>353</v>
      </c>
      <c r="L14" s="122">
        <v>222</v>
      </c>
      <c r="M14" s="122">
        <v>101</v>
      </c>
      <c r="N14" s="122">
        <v>52</v>
      </c>
      <c r="O14" s="122">
        <v>987</v>
      </c>
      <c r="P14" s="122">
        <v>451</v>
      </c>
      <c r="Q14" s="122">
        <v>1</v>
      </c>
      <c r="R14" s="122">
        <v>284</v>
      </c>
      <c r="S14" s="122">
        <v>55</v>
      </c>
      <c r="T14" s="122">
        <v>543</v>
      </c>
      <c r="U14" s="122">
        <v>3978</v>
      </c>
      <c r="V14" s="122">
        <v>0</v>
      </c>
      <c r="W14" s="122">
        <v>0</v>
      </c>
      <c r="X14" s="122">
        <v>30</v>
      </c>
    </row>
    <row r="15" spans="1:24" x14ac:dyDescent="0.25">
      <c r="A15" s="2" t="s">
        <v>15</v>
      </c>
      <c r="B15" s="122">
        <v>1128</v>
      </c>
      <c r="C15" s="122">
        <v>4</v>
      </c>
      <c r="D15" s="122">
        <v>0</v>
      </c>
      <c r="E15" s="122">
        <v>44</v>
      </c>
      <c r="F15" s="122">
        <v>1</v>
      </c>
      <c r="G15" s="122">
        <v>1</v>
      </c>
      <c r="H15" s="122">
        <v>39</v>
      </c>
      <c r="I15" s="122">
        <v>103</v>
      </c>
      <c r="J15" s="122">
        <v>22</v>
      </c>
      <c r="K15" s="122">
        <v>42</v>
      </c>
      <c r="L15" s="122">
        <v>28</v>
      </c>
      <c r="M15" s="122">
        <v>2</v>
      </c>
      <c r="N15" s="122">
        <v>24</v>
      </c>
      <c r="O15" s="122">
        <v>75</v>
      </c>
      <c r="P15" s="122">
        <v>80</v>
      </c>
      <c r="Q15" s="122">
        <v>0</v>
      </c>
      <c r="R15" s="122">
        <v>15</v>
      </c>
      <c r="S15" s="122">
        <v>5</v>
      </c>
      <c r="T15" s="122">
        <v>20</v>
      </c>
      <c r="U15" s="122">
        <v>36</v>
      </c>
      <c r="V15" s="122">
        <v>0</v>
      </c>
      <c r="W15" s="122">
        <v>0</v>
      </c>
      <c r="X15" s="122">
        <v>587</v>
      </c>
    </row>
    <row r="16" spans="1:24" x14ac:dyDescent="0.25">
      <c r="A16" s="16" t="s">
        <v>107</v>
      </c>
      <c r="B16" s="124">
        <v>94561</v>
      </c>
      <c r="C16" s="124">
        <v>1454</v>
      </c>
      <c r="D16" s="124">
        <v>22</v>
      </c>
      <c r="E16" s="124">
        <v>10428</v>
      </c>
      <c r="F16" s="124">
        <v>35</v>
      </c>
      <c r="G16" s="124">
        <v>156</v>
      </c>
      <c r="H16" s="124">
        <v>11935</v>
      </c>
      <c r="I16" s="124">
        <v>20415</v>
      </c>
      <c r="J16" s="124">
        <v>4470</v>
      </c>
      <c r="K16" s="124">
        <v>9384</v>
      </c>
      <c r="L16" s="124">
        <v>2185</v>
      </c>
      <c r="M16" s="124">
        <v>900</v>
      </c>
      <c r="N16" s="124">
        <v>998</v>
      </c>
      <c r="O16" s="124">
        <v>9262</v>
      </c>
      <c r="P16" s="124">
        <v>4184</v>
      </c>
      <c r="Q16" s="124">
        <v>34</v>
      </c>
      <c r="R16" s="124">
        <v>2215</v>
      </c>
      <c r="S16" s="124">
        <v>2650</v>
      </c>
      <c r="T16" s="124">
        <v>2562</v>
      </c>
      <c r="U16" s="124">
        <v>10540</v>
      </c>
      <c r="V16" s="124">
        <v>6</v>
      </c>
      <c r="W16" s="124">
        <v>3</v>
      </c>
      <c r="X16" s="124">
        <v>723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122">
        <v>56487</v>
      </c>
      <c r="C18" s="122">
        <v>189</v>
      </c>
      <c r="D18" s="122">
        <v>52</v>
      </c>
      <c r="E18" s="122">
        <v>1712</v>
      </c>
      <c r="F18" s="122">
        <v>38</v>
      </c>
      <c r="G18" s="122">
        <v>27</v>
      </c>
      <c r="H18" s="122">
        <v>805</v>
      </c>
      <c r="I18" s="122">
        <v>20815</v>
      </c>
      <c r="J18" s="122">
        <v>1550</v>
      </c>
      <c r="K18" s="122">
        <v>15256</v>
      </c>
      <c r="L18" s="122">
        <v>456</v>
      </c>
      <c r="M18" s="122">
        <v>248</v>
      </c>
      <c r="N18" s="122">
        <v>1082</v>
      </c>
      <c r="O18" s="122">
        <v>1646</v>
      </c>
      <c r="P18" s="122">
        <v>3079</v>
      </c>
      <c r="Q18" s="122">
        <v>10</v>
      </c>
      <c r="R18" s="122">
        <v>2025</v>
      </c>
      <c r="S18" s="122">
        <v>730</v>
      </c>
      <c r="T18" s="122">
        <v>4312</v>
      </c>
      <c r="U18" s="122">
        <v>2429</v>
      </c>
      <c r="V18" s="122">
        <v>0</v>
      </c>
      <c r="W18" s="122">
        <v>0</v>
      </c>
      <c r="X18" s="122">
        <v>26</v>
      </c>
    </row>
    <row r="19" spans="1:24" x14ac:dyDescent="0.25">
      <c r="A19" s="2" t="s">
        <v>11</v>
      </c>
      <c r="B19" s="122">
        <v>47444</v>
      </c>
      <c r="C19" s="122">
        <v>895</v>
      </c>
      <c r="D19" s="122">
        <v>0</v>
      </c>
      <c r="E19" s="122">
        <v>5713</v>
      </c>
      <c r="F19" s="122">
        <v>9</v>
      </c>
      <c r="G19" s="122">
        <v>26</v>
      </c>
      <c r="H19" s="122">
        <v>7767</v>
      </c>
      <c r="I19" s="122">
        <v>9628</v>
      </c>
      <c r="J19" s="122">
        <v>1915</v>
      </c>
      <c r="K19" s="122">
        <v>3936</v>
      </c>
      <c r="L19" s="122">
        <v>1152</v>
      </c>
      <c r="M19" s="122">
        <v>649</v>
      </c>
      <c r="N19" s="122">
        <v>263</v>
      </c>
      <c r="O19" s="122">
        <v>5323</v>
      </c>
      <c r="P19" s="122">
        <v>1924</v>
      </c>
      <c r="Q19" s="122">
        <v>20</v>
      </c>
      <c r="R19" s="122">
        <v>1239</v>
      </c>
      <c r="S19" s="122">
        <v>580</v>
      </c>
      <c r="T19" s="122">
        <v>1218</v>
      </c>
      <c r="U19" s="122">
        <v>5096</v>
      </c>
      <c r="V19" s="122">
        <v>5</v>
      </c>
      <c r="W19" s="122">
        <v>2</v>
      </c>
      <c r="X19" s="122">
        <v>84</v>
      </c>
    </row>
    <row r="20" spans="1:24" x14ac:dyDescent="0.25">
      <c r="A20" s="2" t="s">
        <v>12</v>
      </c>
      <c r="B20" s="122">
        <v>102992</v>
      </c>
      <c r="C20" s="122">
        <v>3566</v>
      </c>
      <c r="D20" s="122">
        <v>11</v>
      </c>
      <c r="E20" s="122">
        <v>64605</v>
      </c>
      <c r="F20" s="122">
        <v>337</v>
      </c>
      <c r="G20" s="122">
        <v>375</v>
      </c>
      <c r="H20" s="122">
        <v>1717</v>
      </c>
      <c r="I20" s="122">
        <v>5996</v>
      </c>
      <c r="J20" s="122">
        <v>9960</v>
      </c>
      <c r="K20" s="122">
        <v>1561</v>
      </c>
      <c r="L20" s="122">
        <v>743</v>
      </c>
      <c r="M20" s="122">
        <v>150</v>
      </c>
      <c r="N20" s="122">
        <v>1672</v>
      </c>
      <c r="O20" s="122">
        <v>3795</v>
      </c>
      <c r="P20" s="122">
        <v>4992</v>
      </c>
      <c r="Q20" s="122">
        <v>12</v>
      </c>
      <c r="R20" s="122">
        <v>271</v>
      </c>
      <c r="S20" s="122">
        <v>2485</v>
      </c>
      <c r="T20" s="122">
        <v>375</v>
      </c>
      <c r="U20" s="122">
        <v>368</v>
      </c>
      <c r="V20" s="122">
        <v>0</v>
      </c>
      <c r="W20" s="122">
        <v>0</v>
      </c>
      <c r="X20" s="122">
        <v>1</v>
      </c>
    </row>
    <row r="21" spans="1:24" x14ac:dyDescent="0.25">
      <c r="A21" s="2" t="s">
        <v>13</v>
      </c>
      <c r="B21" s="122">
        <v>245120</v>
      </c>
      <c r="C21" s="122">
        <v>2903</v>
      </c>
      <c r="D21" s="122">
        <v>2229</v>
      </c>
      <c r="E21" s="122">
        <v>120348</v>
      </c>
      <c r="F21" s="122">
        <v>147</v>
      </c>
      <c r="G21" s="122">
        <v>1401</v>
      </c>
      <c r="H21" s="122">
        <v>12059</v>
      </c>
      <c r="I21" s="122">
        <v>37712</v>
      </c>
      <c r="J21" s="122">
        <v>20994</v>
      </c>
      <c r="K21" s="122">
        <v>8527</v>
      </c>
      <c r="L21" s="122">
        <v>5826</v>
      </c>
      <c r="M21" s="122">
        <v>665</v>
      </c>
      <c r="N21" s="122">
        <v>1959</v>
      </c>
      <c r="O21" s="122">
        <v>9883</v>
      </c>
      <c r="P21" s="122">
        <v>8943</v>
      </c>
      <c r="Q21" s="122">
        <v>19</v>
      </c>
      <c r="R21" s="122">
        <v>692</v>
      </c>
      <c r="S21" s="122">
        <v>8138</v>
      </c>
      <c r="T21" s="122">
        <v>1224</v>
      </c>
      <c r="U21" s="122">
        <v>1392</v>
      </c>
      <c r="V21" s="122">
        <v>0</v>
      </c>
      <c r="W21" s="122">
        <v>1</v>
      </c>
      <c r="X21" s="122">
        <v>58</v>
      </c>
    </row>
    <row r="22" spans="1:24" x14ac:dyDescent="0.25">
      <c r="A22" s="2" t="s">
        <v>14</v>
      </c>
      <c r="B22" s="122">
        <v>12264</v>
      </c>
      <c r="C22" s="122">
        <v>168</v>
      </c>
      <c r="D22" s="122">
        <v>1</v>
      </c>
      <c r="E22" s="122">
        <v>895</v>
      </c>
      <c r="F22" s="122">
        <v>0</v>
      </c>
      <c r="G22" s="122">
        <v>7</v>
      </c>
      <c r="H22" s="122">
        <v>1974</v>
      </c>
      <c r="I22" s="122">
        <v>1515</v>
      </c>
      <c r="J22" s="122">
        <v>653</v>
      </c>
      <c r="K22" s="122">
        <v>353</v>
      </c>
      <c r="L22" s="122">
        <v>222</v>
      </c>
      <c r="M22" s="122">
        <v>101</v>
      </c>
      <c r="N22" s="122">
        <v>52</v>
      </c>
      <c r="O22" s="122">
        <v>987</v>
      </c>
      <c r="P22" s="122">
        <v>450</v>
      </c>
      <c r="Q22" s="122">
        <v>1</v>
      </c>
      <c r="R22" s="122">
        <v>283</v>
      </c>
      <c r="S22" s="122">
        <v>55</v>
      </c>
      <c r="T22" s="122">
        <v>543</v>
      </c>
      <c r="U22" s="122">
        <v>3974</v>
      </c>
      <c r="V22" s="122">
        <v>0</v>
      </c>
      <c r="W22" s="122">
        <v>0</v>
      </c>
      <c r="X22" s="122">
        <v>30</v>
      </c>
    </row>
    <row r="23" spans="1:24" x14ac:dyDescent="0.25">
      <c r="A23" s="2" t="s">
        <v>15</v>
      </c>
      <c r="B23" s="122">
        <v>1127</v>
      </c>
      <c r="C23" s="122">
        <v>4</v>
      </c>
      <c r="D23" s="122">
        <v>0</v>
      </c>
      <c r="E23" s="122">
        <v>44</v>
      </c>
      <c r="F23" s="122">
        <v>1</v>
      </c>
      <c r="G23" s="122">
        <v>1</v>
      </c>
      <c r="H23" s="122">
        <v>39</v>
      </c>
      <c r="I23" s="122">
        <v>103</v>
      </c>
      <c r="J23" s="122">
        <v>22</v>
      </c>
      <c r="K23" s="122">
        <v>42</v>
      </c>
      <c r="L23" s="122">
        <v>28</v>
      </c>
      <c r="M23" s="122">
        <v>2</v>
      </c>
      <c r="N23" s="122">
        <v>24</v>
      </c>
      <c r="O23" s="122">
        <v>75</v>
      </c>
      <c r="P23" s="122">
        <v>80</v>
      </c>
      <c r="Q23" s="122">
        <v>0</v>
      </c>
      <c r="R23" s="122">
        <v>15</v>
      </c>
      <c r="S23" s="122">
        <v>5</v>
      </c>
      <c r="T23" s="122">
        <v>20</v>
      </c>
      <c r="U23" s="122">
        <v>36</v>
      </c>
      <c r="V23" s="122">
        <v>0</v>
      </c>
      <c r="W23" s="122">
        <v>0</v>
      </c>
      <c r="X23" s="122">
        <v>586</v>
      </c>
    </row>
    <row r="24" spans="1:24" x14ac:dyDescent="0.25">
      <c r="A24" s="16" t="s">
        <v>107</v>
      </c>
      <c r="B24" s="124">
        <v>465434</v>
      </c>
      <c r="C24" s="124">
        <v>7725</v>
      </c>
      <c r="D24" s="124">
        <v>2293</v>
      </c>
      <c r="E24" s="124">
        <v>193317</v>
      </c>
      <c r="F24" s="124">
        <v>532</v>
      </c>
      <c r="G24" s="124">
        <v>1837</v>
      </c>
      <c r="H24" s="124">
        <v>24361</v>
      </c>
      <c r="I24" s="124">
        <v>75769</v>
      </c>
      <c r="J24" s="124">
        <v>35094</v>
      </c>
      <c r="K24" s="124">
        <v>29675</v>
      </c>
      <c r="L24" s="124">
        <v>8427</v>
      </c>
      <c r="M24" s="124">
        <v>1815</v>
      </c>
      <c r="N24" s="124">
        <v>5052</v>
      </c>
      <c r="O24" s="124">
        <v>21709</v>
      </c>
      <c r="P24" s="124">
        <v>19468</v>
      </c>
      <c r="Q24" s="124">
        <v>62</v>
      </c>
      <c r="R24" s="124">
        <v>4525</v>
      </c>
      <c r="S24" s="124">
        <v>11993</v>
      </c>
      <c r="T24" s="124">
        <v>7692</v>
      </c>
      <c r="U24" s="124">
        <v>13295</v>
      </c>
      <c r="V24" s="124">
        <v>5</v>
      </c>
      <c r="W24" s="124">
        <v>3</v>
      </c>
      <c r="X24" s="124">
        <v>785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123">
        <v>28024738.030000001</v>
      </c>
      <c r="C26" s="123">
        <v>85570.73</v>
      </c>
      <c r="D26" s="123">
        <v>30656.16</v>
      </c>
      <c r="E26" s="123">
        <v>767998.69</v>
      </c>
      <c r="F26" s="123">
        <v>24182.95</v>
      </c>
      <c r="G26" s="123">
        <v>10498.16</v>
      </c>
      <c r="H26" s="123">
        <v>346303.21</v>
      </c>
      <c r="I26" s="123">
        <v>10121060.02</v>
      </c>
      <c r="J26" s="123">
        <v>454123.1</v>
      </c>
      <c r="K26" s="123">
        <v>7610663.7599999998</v>
      </c>
      <c r="L26" s="123">
        <v>239910.28</v>
      </c>
      <c r="M26" s="123">
        <v>100627.18</v>
      </c>
      <c r="N26" s="123">
        <v>554557.05000000005</v>
      </c>
      <c r="O26" s="123">
        <v>864677.65</v>
      </c>
      <c r="P26" s="123">
        <v>1801186.86</v>
      </c>
      <c r="Q26" s="123">
        <v>5437.96</v>
      </c>
      <c r="R26" s="123">
        <v>968926.73</v>
      </c>
      <c r="S26" s="123">
        <v>412409.63</v>
      </c>
      <c r="T26" s="123">
        <v>2616428.2799999998</v>
      </c>
      <c r="U26" s="123">
        <v>1000357.47</v>
      </c>
      <c r="V26" s="123">
        <v>0</v>
      </c>
      <c r="W26" s="123">
        <v>0</v>
      </c>
      <c r="X26" s="123">
        <v>9162.16</v>
      </c>
    </row>
    <row r="27" spans="1:24" x14ac:dyDescent="0.25">
      <c r="A27" s="2" t="s">
        <v>11</v>
      </c>
      <c r="B27" s="123">
        <v>22362253.260000002</v>
      </c>
      <c r="C27" s="123">
        <v>423180</v>
      </c>
      <c r="D27" s="123">
        <v>0</v>
      </c>
      <c r="E27" s="123">
        <v>2583630</v>
      </c>
      <c r="F27" s="123">
        <v>4260</v>
      </c>
      <c r="G27" s="123">
        <v>10440</v>
      </c>
      <c r="H27" s="123">
        <v>3763209</v>
      </c>
      <c r="I27" s="123">
        <v>4369641.76</v>
      </c>
      <c r="J27" s="123">
        <v>912930</v>
      </c>
      <c r="K27" s="123">
        <v>2001556.79</v>
      </c>
      <c r="L27" s="123">
        <v>498540</v>
      </c>
      <c r="M27" s="123">
        <v>264150</v>
      </c>
      <c r="N27" s="123">
        <v>122460</v>
      </c>
      <c r="O27" s="123">
        <v>2364570</v>
      </c>
      <c r="P27" s="123">
        <v>894870</v>
      </c>
      <c r="Q27" s="123">
        <v>6960</v>
      </c>
      <c r="R27" s="123">
        <v>582900</v>
      </c>
      <c r="S27" s="123">
        <v>245040</v>
      </c>
      <c r="T27" s="123">
        <v>602190</v>
      </c>
      <c r="U27" s="123">
        <v>2669545.71</v>
      </c>
      <c r="V27" s="123">
        <v>2340</v>
      </c>
      <c r="W27" s="123">
        <v>960</v>
      </c>
      <c r="X27" s="123">
        <v>38880</v>
      </c>
    </row>
    <row r="28" spans="1:24" x14ac:dyDescent="0.25">
      <c r="A28" s="2" t="s">
        <v>12</v>
      </c>
      <c r="B28" s="123">
        <v>44086520.020000003</v>
      </c>
      <c r="C28" s="123">
        <v>654430.56999999995</v>
      </c>
      <c r="D28" s="123">
        <v>6071.43</v>
      </c>
      <c r="E28" s="123">
        <v>29312035.050000001</v>
      </c>
      <c r="F28" s="123">
        <v>114516.21</v>
      </c>
      <c r="G28" s="123">
        <v>100139.33</v>
      </c>
      <c r="H28" s="123">
        <v>785018.42</v>
      </c>
      <c r="I28" s="123">
        <v>2802051.06</v>
      </c>
      <c r="J28" s="123">
        <v>2756860.01</v>
      </c>
      <c r="K28" s="123">
        <v>606560.1</v>
      </c>
      <c r="L28" s="123">
        <v>447961.52</v>
      </c>
      <c r="M28" s="123">
        <v>69977.23</v>
      </c>
      <c r="N28" s="123">
        <v>851103.49</v>
      </c>
      <c r="O28" s="123">
        <v>1713988.96</v>
      </c>
      <c r="P28" s="123">
        <v>1950533.07</v>
      </c>
      <c r="Q28" s="123">
        <v>4463.2700000000004</v>
      </c>
      <c r="R28" s="123">
        <v>138372.99</v>
      </c>
      <c r="S28" s="123">
        <v>1388603.25</v>
      </c>
      <c r="T28" s="123">
        <v>224399.42</v>
      </c>
      <c r="U28" s="123">
        <v>158986.49</v>
      </c>
      <c r="V28" s="123">
        <v>0</v>
      </c>
      <c r="W28" s="123">
        <v>0</v>
      </c>
      <c r="X28" s="123">
        <v>448.15</v>
      </c>
    </row>
    <row r="29" spans="1:24" x14ac:dyDescent="0.25">
      <c r="A29" s="2" t="s">
        <v>13</v>
      </c>
      <c r="B29" s="123">
        <v>79671820.909999996</v>
      </c>
      <c r="C29" s="123">
        <v>934988.17</v>
      </c>
      <c r="D29" s="123">
        <v>420933.77</v>
      </c>
      <c r="E29" s="123">
        <v>41081890.43</v>
      </c>
      <c r="F29" s="123">
        <v>29701.59</v>
      </c>
      <c r="G29" s="123">
        <v>347932.99</v>
      </c>
      <c r="H29" s="123">
        <v>4024308.56</v>
      </c>
      <c r="I29" s="123">
        <v>11090258.27</v>
      </c>
      <c r="J29" s="123">
        <v>6803248.4299999997</v>
      </c>
      <c r="K29" s="123">
        <v>2836632.6</v>
      </c>
      <c r="L29" s="123">
        <v>1976661.32</v>
      </c>
      <c r="M29" s="123">
        <v>147651.42000000001</v>
      </c>
      <c r="N29" s="123">
        <v>576172.5</v>
      </c>
      <c r="O29" s="123">
        <v>3131992.6</v>
      </c>
      <c r="P29" s="123">
        <v>2595126.15</v>
      </c>
      <c r="Q29" s="123">
        <v>4590.3900000000003</v>
      </c>
      <c r="R29" s="123">
        <v>213385.45</v>
      </c>
      <c r="S29" s="123">
        <v>2484194.4300000002</v>
      </c>
      <c r="T29" s="123">
        <v>477378.95</v>
      </c>
      <c r="U29" s="123">
        <v>477925.37</v>
      </c>
      <c r="V29" s="123">
        <v>0</v>
      </c>
      <c r="W29" s="123">
        <v>229.12</v>
      </c>
      <c r="X29" s="123">
        <v>16618.400000000001</v>
      </c>
    </row>
    <row r="30" spans="1:24" x14ac:dyDescent="0.25">
      <c r="A30" s="2" t="s">
        <v>14</v>
      </c>
      <c r="B30" s="123">
        <v>2580075</v>
      </c>
      <c r="C30" s="123">
        <v>35490</v>
      </c>
      <c r="D30" s="123">
        <v>210</v>
      </c>
      <c r="E30" s="123">
        <v>188265</v>
      </c>
      <c r="F30" s="123">
        <v>0</v>
      </c>
      <c r="G30" s="123">
        <v>1470</v>
      </c>
      <c r="H30" s="123">
        <v>416010</v>
      </c>
      <c r="I30" s="123">
        <v>319095</v>
      </c>
      <c r="J30" s="123">
        <v>137235</v>
      </c>
      <c r="K30" s="123">
        <v>74130</v>
      </c>
      <c r="L30" s="123">
        <v>46620</v>
      </c>
      <c r="M30" s="123">
        <v>21210</v>
      </c>
      <c r="N30" s="123">
        <v>10920</v>
      </c>
      <c r="O30" s="123">
        <v>207375</v>
      </c>
      <c r="P30" s="123">
        <v>94710</v>
      </c>
      <c r="Q30" s="123">
        <v>210</v>
      </c>
      <c r="R30" s="123">
        <v>59535</v>
      </c>
      <c r="S30" s="123">
        <v>11550</v>
      </c>
      <c r="T30" s="123">
        <v>114135</v>
      </c>
      <c r="U30" s="123">
        <v>835395</v>
      </c>
      <c r="V30" s="123">
        <v>0</v>
      </c>
      <c r="W30" s="123">
        <v>0</v>
      </c>
      <c r="X30" s="123">
        <v>6510</v>
      </c>
    </row>
    <row r="31" spans="1:24" x14ac:dyDescent="0.25">
      <c r="A31" s="2" t="s">
        <v>15</v>
      </c>
      <c r="B31" s="123">
        <v>236985</v>
      </c>
      <c r="C31" s="123">
        <v>840</v>
      </c>
      <c r="D31" s="123">
        <v>0</v>
      </c>
      <c r="E31" s="123">
        <v>9240</v>
      </c>
      <c r="F31" s="123">
        <v>210</v>
      </c>
      <c r="G31" s="123">
        <v>210</v>
      </c>
      <c r="H31" s="123">
        <v>8190</v>
      </c>
      <c r="I31" s="123">
        <v>21630</v>
      </c>
      <c r="J31" s="123">
        <v>4620</v>
      </c>
      <c r="K31" s="123">
        <v>8820</v>
      </c>
      <c r="L31" s="123">
        <v>5880</v>
      </c>
      <c r="M31" s="123">
        <v>420</v>
      </c>
      <c r="N31" s="123">
        <v>5040</v>
      </c>
      <c r="O31" s="123">
        <v>15750</v>
      </c>
      <c r="P31" s="123">
        <v>16800</v>
      </c>
      <c r="Q31" s="123">
        <v>0</v>
      </c>
      <c r="R31" s="123">
        <v>3150</v>
      </c>
      <c r="S31" s="123">
        <v>1050</v>
      </c>
      <c r="T31" s="123">
        <v>4200</v>
      </c>
      <c r="U31" s="123">
        <v>7560</v>
      </c>
      <c r="V31" s="123">
        <v>0</v>
      </c>
      <c r="W31" s="123">
        <v>0</v>
      </c>
      <c r="X31" s="123">
        <v>123375</v>
      </c>
    </row>
    <row r="32" spans="1:24" x14ac:dyDescent="0.25">
      <c r="A32" s="16" t="s">
        <v>107</v>
      </c>
      <c r="B32" s="125">
        <v>176962392.22</v>
      </c>
      <c r="C32" s="125">
        <v>2134499.4700000002</v>
      </c>
      <c r="D32" s="125">
        <v>457871.35999999999</v>
      </c>
      <c r="E32" s="125">
        <v>73943059.170000002</v>
      </c>
      <c r="F32" s="125">
        <v>172870.75</v>
      </c>
      <c r="G32" s="125">
        <v>470690.48</v>
      </c>
      <c r="H32" s="125">
        <v>9343039.1899999995</v>
      </c>
      <c r="I32" s="125">
        <v>28723736.109999999</v>
      </c>
      <c r="J32" s="125">
        <v>11069016.539999999</v>
      </c>
      <c r="K32" s="125">
        <v>13138363.25</v>
      </c>
      <c r="L32" s="125">
        <v>3215573.12</v>
      </c>
      <c r="M32" s="125">
        <v>604035.82999999996</v>
      </c>
      <c r="N32" s="125">
        <v>2120253.04</v>
      </c>
      <c r="O32" s="125">
        <v>8298354.21</v>
      </c>
      <c r="P32" s="125">
        <v>7353226.0800000001</v>
      </c>
      <c r="Q32" s="125">
        <v>21661.62</v>
      </c>
      <c r="R32" s="125">
        <v>1966270.17</v>
      </c>
      <c r="S32" s="125">
        <v>4542847.3099999996</v>
      </c>
      <c r="T32" s="125">
        <v>4038731.65</v>
      </c>
      <c r="U32" s="125">
        <v>5149770.04</v>
      </c>
      <c r="V32" s="125">
        <v>2340</v>
      </c>
      <c r="W32" s="125">
        <v>1189.1199999999999</v>
      </c>
      <c r="X32" s="125">
        <v>194993.71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0"/>
  <sheetViews>
    <sheetView showGridLines="0" workbookViewId="0"/>
  </sheetViews>
  <sheetFormatPr defaultColWidth="11.19921875" defaultRowHeight="13.5" x14ac:dyDescent="0.25"/>
  <cols>
    <col min="1" max="1" width="21.796875" customWidth="1"/>
    <col min="2" max="4" width="18.796875" customWidth="1"/>
    <col min="6" max="6" width="15" bestFit="1" customWidth="1"/>
  </cols>
  <sheetData>
    <row r="2" spans="1:4" ht="15.75" x14ac:dyDescent="0.25">
      <c r="A2" s="221" t="s">
        <v>40</v>
      </c>
      <c r="B2" s="221"/>
      <c r="C2" s="221"/>
      <c r="D2" s="221"/>
    </row>
    <row r="4" spans="1:4" x14ac:dyDescent="0.25">
      <c r="A4" s="228" t="s">
        <v>206</v>
      </c>
      <c r="B4" s="228"/>
      <c r="C4" s="228"/>
      <c r="D4" s="228"/>
    </row>
    <row r="6" spans="1:4" x14ac:dyDescent="0.25">
      <c r="A6" s="229" t="s">
        <v>39</v>
      </c>
      <c r="B6" s="230" t="s">
        <v>41</v>
      </c>
      <c r="C6" s="230" t="s">
        <v>42</v>
      </c>
      <c r="D6" s="231" t="s">
        <v>43</v>
      </c>
    </row>
    <row r="7" spans="1:4" x14ac:dyDescent="0.25">
      <c r="A7" s="229"/>
      <c r="B7" s="17" t="s">
        <v>44</v>
      </c>
      <c r="C7" s="17" t="s">
        <v>45</v>
      </c>
      <c r="D7" s="231"/>
    </row>
    <row r="8" spans="1:4" x14ac:dyDescent="0.25">
      <c r="A8" s="12" t="s">
        <v>46</v>
      </c>
      <c r="B8" s="19"/>
      <c r="C8" s="19"/>
      <c r="D8" s="19"/>
    </row>
    <row r="9" spans="1:4" x14ac:dyDescent="0.25">
      <c r="A9" s="11" t="s">
        <v>47</v>
      </c>
      <c r="B9" s="23">
        <v>5057</v>
      </c>
      <c r="C9" s="23">
        <v>6140</v>
      </c>
      <c r="D9" s="23">
        <v>11197</v>
      </c>
    </row>
    <row r="10" spans="1:4" x14ac:dyDescent="0.25">
      <c r="A10" s="11" t="s">
        <v>48</v>
      </c>
      <c r="B10" s="23">
        <v>13571</v>
      </c>
      <c r="C10" s="23">
        <v>19402</v>
      </c>
      <c r="D10" s="23">
        <v>32973</v>
      </c>
    </row>
    <row r="11" spans="1:4" x14ac:dyDescent="0.25">
      <c r="A11" s="11" t="s">
        <v>49</v>
      </c>
      <c r="B11" s="23">
        <v>2520</v>
      </c>
      <c r="C11" s="23">
        <v>3414</v>
      </c>
      <c r="D11" s="23">
        <v>5934</v>
      </c>
    </row>
    <row r="12" spans="1:4" x14ac:dyDescent="0.25">
      <c r="A12" s="11" t="s">
        <v>50</v>
      </c>
      <c r="B12" s="23">
        <v>1205</v>
      </c>
      <c r="C12" s="23">
        <v>1347</v>
      </c>
      <c r="D12" s="23">
        <v>2552</v>
      </c>
    </row>
    <row r="13" spans="1:4" x14ac:dyDescent="0.25">
      <c r="A13" s="11" t="s">
        <v>51</v>
      </c>
      <c r="B13" s="23">
        <v>978</v>
      </c>
      <c r="C13" s="23">
        <v>880</v>
      </c>
      <c r="D13" s="23">
        <v>1858</v>
      </c>
    </row>
    <row r="14" spans="1:4" x14ac:dyDescent="0.25">
      <c r="A14" s="11" t="s">
        <v>52</v>
      </c>
      <c r="B14" s="23">
        <v>1021</v>
      </c>
      <c r="C14" s="23">
        <v>1767</v>
      </c>
      <c r="D14" s="23">
        <v>2788</v>
      </c>
    </row>
    <row r="15" spans="1:4" x14ac:dyDescent="0.25">
      <c r="A15" s="11" t="s">
        <v>53</v>
      </c>
      <c r="B15" s="23">
        <v>1415</v>
      </c>
      <c r="C15" s="23">
        <v>2528</v>
      </c>
      <c r="D15" s="23">
        <v>3943</v>
      </c>
    </row>
    <row r="16" spans="1:4" x14ac:dyDescent="0.25">
      <c r="A16" s="11" t="s">
        <v>54</v>
      </c>
      <c r="B16" s="23">
        <v>1378</v>
      </c>
      <c r="C16" s="23">
        <v>2225</v>
      </c>
      <c r="D16" s="23">
        <v>3603</v>
      </c>
    </row>
    <row r="17" spans="1:4" x14ac:dyDescent="0.25">
      <c r="A17" s="11" t="s">
        <v>55</v>
      </c>
      <c r="B17" s="23">
        <v>1241</v>
      </c>
      <c r="C17" s="23">
        <v>2002</v>
      </c>
      <c r="D17" s="23">
        <v>3243</v>
      </c>
    </row>
    <row r="18" spans="1:4" x14ac:dyDescent="0.25">
      <c r="A18" s="11" t="s">
        <v>56</v>
      </c>
      <c r="B18" s="23">
        <v>894</v>
      </c>
      <c r="C18" s="23">
        <v>1526</v>
      </c>
      <c r="D18" s="23">
        <v>2420</v>
      </c>
    </row>
    <row r="19" spans="1:4" x14ac:dyDescent="0.25">
      <c r="A19" s="11" t="s">
        <v>57</v>
      </c>
      <c r="B19" s="23">
        <v>646</v>
      </c>
      <c r="C19" s="23">
        <v>1045</v>
      </c>
      <c r="D19" s="23">
        <v>1691</v>
      </c>
    </row>
    <row r="20" spans="1:4" x14ac:dyDescent="0.25">
      <c r="A20" s="11" t="s">
        <v>58</v>
      </c>
      <c r="B20" s="23">
        <v>583</v>
      </c>
      <c r="C20" s="23">
        <v>1058</v>
      </c>
      <c r="D20" s="23">
        <v>1641</v>
      </c>
    </row>
    <row r="21" spans="1:4" x14ac:dyDescent="0.25">
      <c r="A21" s="11" t="s">
        <v>59</v>
      </c>
      <c r="B21" s="23">
        <v>764</v>
      </c>
      <c r="C21" s="23">
        <v>1511</v>
      </c>
      <c r="D21" s="23">
        <v>2275</v>
      </c>
    </row>
    <row r="22" spans="1:4" x14ac:dyDescent="0.25">
      <c r="A22" s="11" t="s">
        <v>60</v>
      </c>
      <c r="B22" s="23">
        <v>786</v>
      </c>
      <c r="C22" s="23">
        <v>1625</v>
      </c>
      <c r="D22" s="23">
        <v>2411</v>
      </c>
    </row>
    <row r="23" spans="1:4" x14ac:dyDescent="0.25">
      <c r="A23" s="11" t="s">
        <v>61</v>
      </c>
      <c r="B23" s="23">
        <v>787</v>
      </c>
      <c r="C23" s="23">
        <v>1472</v>
      </c>
      <c r="D23" s="23">
        <v>2259</v>
      </c>
    </row>
    <row r="24" spans="1:4" x14ac:dyDescent="0.25">
      <c r="A24" s="14" t="s">
        <v>62</v>
      </c>
      <c r="B24" s="24">
        <v>745</v>
      </c>
      <c r="C24" s="24">
        <v>1206</v>
      </c>
      <c r="D24" s="24">
        <v>1951</v>
      </c>
    </row>
    <row r="25" spans="1:4" x14ac:dyDescent="0.25">
      <c r="A25" s="13" t="s">
        <v>63</v>
      </c>
      <c r="B25" s="13"/>
      <c r="C25" s="13"/>
      <c r="D25" s="13"/>
    </row>
    <row r="26" spans="1:4" x14ac:dyDescent="0.25">
      <c r="A26" s="11" t="s">
        <v>47</v>
      </c>
      <c r="B26" s="18">
        <v>854212.43</v>
      </c>
      <c r="C26" s="18">
        <v>18112100.670000002</v>
      </c>
      <c r="D26" s="18">
        <v>18966313.100000001</v>
      </c>
    </row>
    <row r="27" spans="1:4" x14ac:dyDescent="0.25">
      <c r="A27" s="11" t="s">
        <v>48</v>
      </c>
      <c r="B27" s="18">
        <v>2406801.5699999998</v>
      </c>
      <c r="C27" s="18">
        <v>65082574.039999999</v>
      </c>
      <c r="D27" s="18">
        <v>67489375.609999999</v>
      </c>
    </row>
    <row r="28" spans="1:4" x14ac:dyDescent="0.25">
      <c r="A28" s="11" t="s">
        <v>49</v>
      </c>
      <c r="B28" s="18">
        <v>470968.38</v>
      </c>
      <c r="C28" s="18">
        <v>20283602.449999999</v>
      </c>
      <c r="D28" s="18">
        <v>20754570.829999998</v>
      </c>
    </row>
    <row r="29" spans="1:4" x14ac:dyDescent="0.25">
      <c r="A29" s="11" t="s">
        <v>50</v>
      </c>
      <c r="B29" s="18">
        <v>227374.98</v>
      </c>
      <c r="C29" s="18">
        <v>10299922.039999999</v>
      </c>
      <c r="D29" s="18">
        <v>10527297.02</v>
      </c>
    </row>
    <row r="30" spans="1:4" x14ac:dyDescent="0.25">
      <c r="A30" s="11" t="s">
        <v>51</v>
      </c>
      <c r="B30" s="18">
        <v>181038.94</v>
      </c>
      <c r="C30" s="18">
        <v>3848143.02</v>
      </c>
      <c r="D30" s="18">
        <v>4029181.96</v>
      </c>
    </row>
    <row r="31" spans="1:4" x14ac:dyDescent="0.25">
      <c r="A31" s="11" t="s">
        <v>52</v>
      </c>
      <c r="B31" s="18">
        <v>184577.02</v>
      </c>
      <c r="C31" s="18">
        <v>5688853.96</v>
      </c>
      <c r="D31" s="18">
        <v>5873430.9800000004</v>
      </c>
    </row>
    <row r="32" spans="1:4" x14ac:dyDescent="0.25">
      <c r="A32" s="11" t="s">
        <v>53</v>
      </c>
      <c r="B32" s="18">
        <v>275184.21999999997</v>
      </c>
      <c r="C32" s="18">
        <v>7610028.3899999997</v>
      </c>
      <c r="D32" s="18">
        <v>7885212.6100000003</v>
      </c>
    </row>
    <row r="33" spans="1:4" x14ac:dyDescent="0.25">
      <c r="A33" s="11" t="s">
        <v>54</v>
      </c>
      <c r="B33" s="18">
        <v>279564.43</v>
      </c>
      <c r="C33" s="18">
        <v>6605040.7800000003</v>
      </c>
      <c r="D33" s="18">
        <v>6884605.21</v>
      </c>
    </row>
    <row r="34" spans="1:4" x14ac:dyDescent="0.25">
      <c r="A34" s="11" t="s">
        <v>55</v>
      </c>
      <c r="B34" s="18">
        <v>255453.94</v>
      </c>
      <c r="C34" s="18">
        <v>6967228.4199999999</v>
      </c>
      <c r="D34" s="18">
        <v>7222682.3600000003</v>
      </c>
    </row>
    <row r="35" spans="1:4" x14ac:dyDescent="0.25">
      <c r="A35" s="11" t="s">
        <v>56</v>
      </c>
      <c r="B35" s="18">
        <v>189050.32</v>
      </c>
      <c r="C35" s="18">
        <v>5229809.87</v>
      </c>
      <c r="D35" s="18">
        <v>5418860.1900000004</v>
      </c>
    </row>
    <row r="36" spans="1:4" x14ac:dyDescent="0.25">
      <c r="A36" s="11" t="s">
        <v>57</v>
      </c>
      <c r="B36" s="18">
        <v>135023.14000000001</v>
      </c>
      <c r="C36" s="18">
        <v>4164545.89</v>
      </c>
      <c r="D36" s="18">
        <v>4299569.03</v>
      </c>
    </row>
    <row r="37" spans="1:4" x14ac:dyDescent="0.25">
      <c r="A37" s="11" t="s">
        <v>58</v>
      </c>
      <c r="B37" s="18">
        <v>114079.36</v>
      </c>
      <c r="C37" s="18">
        <v>3505267.13</v>
      </c>
      <c r="D37" s="18">
        <v>3619346.49</v>
      </c>
    </row>
    <row r="38" spans="1:4" x14ac:dyDescent="0.25">
      <c r="A38" s="11" t="s">
        <v>59</v>
      </c>
      <c r="B38" s="18">
        <v>144706.84</v>
      </c>
      <c r="C38" s="18">
        <v>5298694.9400000004</v>
      </c>
      <c r="D38" s="18">
        <v>5443401.7800000003</v>
      </c>
    </row>
    <row r="39" spans="1:4" x14ac:dyDescent="0.25">
      <c r="A39" s="11" t="s">
        <v>60</v>
      </c>
      <c r="B39" s="18">
        <v>148515.95000000001</v>
      </c>
      <c r="C39" s="18">
        <v>5585398.9299999997</v>
      </c>
      <c r="D39" s="18">
        <v>5733914.8799999999</v>
      </c>
    </row>
    <row r="40" spans="1:4" x14ac:dyDescent="0.25">
      <c r="A40" s="11" t="s">
        <v>61</v>
      </c>
      <c r="B40" s="18">
        <v>160684.38</v>
      </c>
      <c r="C40" s="18">
        <v>5310495.29</v>
      </c>
      <c r="D40" s="18">
        <v>5471179.6699999999</v>
      </c>
    </row>
    <row r="41" spans="1:4" x14ac:dyDescent="0.25">
      <c r="A41" s="14" t="s">
        <v>62</v>
      </c>
      <c r="B41" s="20">
        <v>146212.94</v>
      </c>
      <c r="C41" s="20">
        <v>4335028.55</v>
      </c>
      <c r="D41" s="20">
        <v>4481241.49</v>
      </c>
    </row>
    <row r="42" spans="1:4" s="213" customFormat="1" x14ac:dyDescent="0.25">
      <c r="A42" s="13" t="s">
        <v>202</v>
      </c>
      <c r="B42" s="214"/>
      <c r="C42" s="214"/>
      <c r="D42" s="214"/>
    </row>
    <row r="43" spans="1:4" s="213" customFormat="1" x14ac:dyDescent="0.25">
      <c r="A43" s="11" t="s">
        <v>47</v>
      </c>
      <c r="B43" s="18">
        <v>795860.06</v>
      </c>
      <c r="C43" s="18">
        <v>17357006</v>
      </c>
      <c r="D43" s="215">
        <f>SUM(B43:C43)</f>
        <v>18152866.059999999</v>
      </c>
    </row>
    <row r="44" spans="1:4" s="213" customFormat="1" x14ac:dyDescent="0.25">
      <c r="A44" s="11" t="s">
        <v>49</v>
      </c>
      <c r="B44" s="18">
        <v>414876.09</v>
      </c>
      <c r="C44" s="18">
        <v>19395981.489999998</v>
      </c>
      <c r="D44" s="215">
        <f t="shared" ref="D44:D57" si="0">SUM(B44:C44)</f>
        <v>19810857.579999998</v>
      </c>
    </row>
    <row r="45" spans="1:4" s="213" customFormat="1" x14ac:dyDescent="0.25">
      <c r="A45" s="11" t="s">
        <v>50</v>
      </c>
      <c r="B45" s="18">
        <v>161595.60999999999</v>
      </c>
      <c r="C45" s="18">
        <v>3632923.43</v>
      </c>
      <c r="D45" s="215">
        <f t="shared" si="0"/>
        <v>3794519.04</v>
      </c>
    </row>
    <row r="46" spans="1:4" s="213" customFormat="1" x14ac:dyDescent="0.25">
      <c r="A46" s="11" t="s">
        <v>51</v>
      </c>
      <c r="B46" s="18">
        <v>112620.42</v>
      </c>
      <c r="C46" s="18">
        <v>1757044.68</v>
      </c>
      <c r="D46" s="215">
        <f t="shared" si="0"/>
        <v>1869665.0999999999</v>
      </c>
    </row>
    <row r="47" spans="1:4" s="213" customFormat="1" x14ac:dyDescent="0.25">
      <c r="A47" s="11" t="s">
        <v>52</v>
      </c>
      <c r="B47" s="18">
        <v>90135.78</v>
      </c>
      <c r="C47" s="18">
        <v>1798264.16</v>
      </c>
      <c r="D47" s="215">
        <f t="shared" si="0"/>
        <v>1888399.94</v>
      </c>
    </row>
    <row r="48" spans="1:4" s="213" customFormat="1" x14ac:dyDescent="0.25">
      <c r="A48" s="11" t="s">
        <v>53</v>
      </c>
      <c r="B48" s="18">
        <v>123156.97</v>
      </c>
      <c r="C48" s="18">
        <v>2636196.15</v>
      </c>
      <c r="D48" s="215">
        <f t="shared" si="0"/>
        <v>2759353.12</v>
      </c>
    </row>
    <row r="49" spans="1:6" s="213" customFormat="1" x14ac:dyDescent="0.25">
      <c r="A49" s="11" t="s">
        <v>54</v>
      </c>
      <c r="B49" s="18">
        <v>108584.69</v>
      </c>
      <c r="C49" s="18">
        <v>1927115.93</v>
      </c>
      <c r="D49" s="215">
        <f t="shared" si="0"/>
        <v>2035700.6199999999</v>
      </c>
    </row>
    <row r="50" spans="1:6" s="213" customFormat="1" x14ac:dyDescent="0.25">
      <c r="A50" s="11" t="s">
        <v>55</v>
      </c>
      <c r="B50" s="18">
        <v>95747.76</v>
      </c>
      <c r="C50" s="18">
        <v>1648101.93</v>
      </c>
      <c r="D50" s="215">
        <f t="shared" si="0"/>
        <v>1743849.69</v>
      </c>
    </row>
    <row r="51" spans="1:6" s="213" customFormat="1" x14ac:dyDescent="0.25">
      <c r="A51" s="11" t="s">
        <v>56</v>
      </c>
      <c r="B51" s="18">
        <v>53492.09</v>
      </c>
      <c r="C51" s="18">
        <v>891622.55</v>
      </c>
      <c r="D51" s="215">
        <f t="shared" si="0"/>
        <v>945114.64</v>
      </c>
    </row>
    <row r="52" spans="1:6" s="213" customFormat="1" x14ac:dyDescent="0.25">
      <c r="A52" s="11" t="s">
        <v>57</v>
      </c>
      <c r="B52" s="18">
        <v>24451.74</v>
      </c>
      <c r="C52" s="18">
        <v>471143.04</v>
      </c>
      <c r="D52" s="215">
        <f t="shared" si="0"/>
        <v>495594.77999999997</v>
      </c>
    </row>
    <row r="53" spans="1:6" s="213" customFormat="1" x14ac:dyDescent="0.25">
      <c r="A53" s="11" t="s">
        <v>58</v>
      </c>
      <c r="B53" s="18">
        <v>19756.16</v>
      </c>
      <c r="C53" s="18">
        <v>459415.52</v>
      </c>
      <c r="D53" s="215">
        <f t="shared" si="0"/>
        <v>479171.68</v>
      </c>
    </row>
    <row r="54" spans="1:6" s="213" customFormat="1" x14ac:dyDescent="0.25">
      <c r="A54" s="11" t="s">
        <v>59</v>
      </c>
      <c r="B54" s="18">
        <v>22818.38</v>
      </c>
      <c r="C54" s="18">
        <v>485982.67</v>
      </c>
      <c r="D54" s="215">
        <f t="shared" si="0"/>
        <v>508801.05</v>
      </c>
    </row>
    <row r="55" spans="1:6" s="213" customFormat="1" x14ac:dyDescent="0.25">
      <c r="A55" s="11" t="s">
        <v>60</v>
      </c>
      <c r="B55" s="18">
        <v>20532.62</v>
      </c>
      <c r="C55" s="18">
        <v>298837.18</v>
      </c>
      <c r="D55" s="215">
        <f t="shared" si="0"/>
        <v>319369.8</v>
      </c>
    </row>
    <row r="56" spans="1:6" s="213" customFormat="1" x14ac:dyDescent="0.25">
      <c r="A56" s="11" t="s">
        <v>61</v>
      </c>
      <c r="B56" s="18">
        <v>22709.37</v>
      </c>
      <c r="C56" s="18">
        <v>265025.62</v>
      </c>
      <c r="D56" s="215">
        <f t="shared" si="0"/>
        <v>287734.99</v>
      </c>
    </row>
    <row r="57" spans="1:6" s="213" customFormat="1" x14ac:dyDescent="0.25">
      <c r="A57" s="14" t="s">
        <v>62</v>
      </c>
      <c r="B57" s="20">
        <v>16167.97</v>
      </c>
      <c r="C57" s="20">
        <v>137995.79999999999</v>
      </c>
      <c r="D57" s="20">
        <f t="shared" si="0"/>
        <v>154163.76999999999</v>
      </c>
      <c r="F57" s="215"/>
    </row>
    <row r="58" spans="1:6" ht="68.099999999999994" customHeight="1" x14ac:dyDescent="0.25">
      <c r="A58" s="226" t="s">
        <v>64</v>
      </c>
      <c r="B58" s="227"/>
      <c r="C58" s="227"/>
      <c r="D58" s="227"/>
    </row>
    <row r="59" spans="1:6" x14ac:dyDescent="0.25">
      <c r="A59" s="11"/>
      <c r="B59" s="18"/>
      <c r="C59" s="18"/>
      <c r="D59" s="18"/>
    </row>
    <row r="60" spans="1:6" x14ac:dyDescent="0.25">
      <c r="A60" s="224" t="str">
        <f>HYPERLINK("#'Obsah'!A1", "Späť na obsah dátovej prílohy")</f>
        <v>Späť na obsah dátovej prílohy</v>
      </c>
      <c r="B60" s="225"/>
    </row>
  </sheetData>
  <mergeCells count="7">
    <mergeCell ref="A58:D58"/>
    <mergeCell ref="A60:B60"/>
    <mergeCell ref="A2:D2"/>
    <mergeCell ref="A4:D4"/>
    <mergeCell ref="A6:A7"/>
    <mergeCell ref="B6:C6"/>
    <mergeCell ref="D6:D7"/>
  </mergeCells>
  <pageMargins left="0.7" right="0.7" top="0.75" bottom="0.75" header="0.3" footer="0.3"/>
  <pageSetup paperSize="9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111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126">
        <v>4048</v>
      </c>
      <c r="C10" s="126">
        <v>17</v>
      </c>
      <c r="D10" s="126">
        <v>1</v>
      </c>
      <c r="E10" s="126">
        <v>140</v>
      </c>
      <c r="F10" s="126">
        <v>4</v>
      </c>
      <c r="G10" s="126">
        <v>2</v>
      </c>
      <c r="H10" s="126">
        <v>84</v>
      </c>
      <c r="I10" s="126">
        <v>864</v>
      </c>
      <c r="J10" s="126">
        <v>102</v>
      </c>
      <c r="K10" s="126">
        <v>1193</v>
      </c>
      <c r="L10" s="126">
        <v>41</v>
      </c>
      <c r="M10" s="126">
        <v>9</v>
      </c>
      <c r="N10" s="126">
        <v>88</v>
      </c>
      <c r="O10" s="126">
        <v>161</v>
      </c>
      <c r="P10" s="126">
        <v>193</v>
      </c>
      <c r="Q10" s="126">
        <v>1</v>
      </c>
      <c r="R10" s="126">
        <v>294</v>
      </c>
      <c r="S10" s="126">
        <v>138</v>
      </c>
      <c r="T10" s="126">
        <v>388</v>
      </c>
      <c r="U10" s="126">
        <v>325</v>
      </c>
      <c r="V10" s="126">
        <v>0</v>
      </c>
      <c r="W10" s="126">
        <v>0</v>
      </c>
      <c r="X10" s="126">
        <v>3</v>
      </c>
    </row>
    <row r="11" spans="1:24" x14ac:dyDescent="0.25">
      <c r="A11" s="2" t="s">
        <v>11</v>
      </c>
      <c r="B11" s="126">
        <v>41502</v>
      </c>
      <c r="C11" s="126">
        <v>926</v>
      </c>
      <c r="D11" s="126">
        <v>2</v>
      </c>
      <c r="E11" s="126">
        <v>5819</v>
      </c>
      <c r="F11" s="126">
        <v>8</v>
      </c>
      <c r="G11" s="126">
        <v>18</v>
      </c>
      <c r="H11" s="126">
        <v>7844</v>
      </c>
      <c r="I11" s="126">
        <v>7377</v>
      </c>
      <c r="J11" s="126">
        <v>1749</v>
      </c>
      <c r="K11" s="126">
        <v>3207</v>
      </c>
      <c r="L11" s="126">
        <v>1227</v>
      </c>
      <c r="M11" s="126">
        <v>627</v>
      </c>
      <c r="N11" s="126">
        <v>222</v>
      </c>
      <c r="O11" s="126">
        <v>5274</v>
      </c>
      <c r="P11" s="126">
        <v>1929</v>
      </c>
      <c r="Q11" s="126">
        <v>25</v>
      </c>
      <c r="R11" s="126">
        <v>1090</v>
      </c>
      <c r="S11" s="126">
        <v>558</v>
      </c>
      <c r="T11" s="126">
        <v>1152</v>
      </c>
      <c r="U11" s="126">
        <v>2364</v>
      </c>
      <c r="V11" s="126">
        <v>5</v>
      </c>
      <c r="W11" s="126">
        <v>2</v>
      </c>
      <c r="X11" s="126">
        <v>77</v>
      </c>
    </row>
    <row r="12" spans="1:24" x14ac:dyDescent="0.25">
      <c r="A12" s="2" t="s">
        <v>12</v>
      </c>
      <c r="B12" s="126">
        <v>4479</v>
      </c>
      <c r="C12" s="126">
        <v>46</v>
      </c>
      <c r="D12" s="126">
        <v>1</v>
      </c>
      <c r="E12" s="126">
        <v>649</v>
      </c>
      <c r="F12" s="126">
        <v>9</v>
      </c>
      <c r="G12" s="126">
        <v>16</v>
      </c>
      <c r="H12" s="126">
        <v>321</v>
      </c>
      <c r="I12" s="126">
        <v>965</v>
      </c>
      <c r="J12" s="126">
        <v>269</v>
      </c>
      <c r="K12" s="126">
        <v>513</v>
      </c>
      <c r="L12" s="126">
        <v>127</v>
      </c>
      <c r="M12" s="126">
        <v>24</v>
      </c>
      <c r="N12" s="126">
        <v>115</v>
      </c>
      <c r="O12" s="126">
        <v>511</v>
      </c>
      <c r="P12" s="126">
        <v>316</v>
      </c>
      <c r="Q12" s="126">
        <v>3</v>
      </c>
      <c r="R12" s="126">
        <v>71</v>
      </c>
      <c r="S12" s="126">
        <v>298</v>
      </c>
      <c r="T12" s="126">
        <v>83</v>
      </c>
      <c r="U12" s="126">
        <v>140</v>
      </c>
      <c r="V12" s="126">
        <v>0</v>
      </c>
      <c r="W12" s="126">
        <v>0</v>
      </c>
      <c r="X12" s="126">
        <v>2</v>
      </c>
    </row>
    <row r="13" spans="1:24" x14ac:dyDescent="0.25">
      <c r="A13" s="2" t="s">
        <v>13</v>
      </c>
      <c r="B13" s="126">
        <v>17596</v>
      </c>
      <c r="C13" s="126">
        <v>265</v>
      </c>
      <c r="D13" s="126">
        <v>16</v>
      </c>
      <c r="E13" s="126">
        <v>2554</v>
      </c>
      <c r="F13" s="126">
        <v>13</v>
      </c>
      <c r="G13" s="126">
        <v>78</v>
      </c>
      <c r="H13" s="126">
        <v>1301</v>
      </c>
      <c r="I13" s="126">
        <v>4505</v>
      </c>
      <c r="J13" s="126">
        <v>1227</v>
      </c>
      <c r="K13" s="126">
        <v>2262</v>
      </c>
      <c r="L13" s="126">
        <v>517</v>
      </c>
      <c r="M13" s="126">
        <v>69</v>
      </c>
      <c r="N13" s="126">
        <v>314</v>
      </c>
      <c r="O13" s="126">
        <v>1726</v>
      </c>
      <c r="P13" s="126">
        <v>924</v>
      </c>
      <c r="Q13" s="126">
        <v>7</v>
      </c>
      <c r="R13" s="126">
        <v>187</v>
      </c>
      <c r="S13" s="126">
        <v>934</v>
      </c>
      <c r="T13" s="126">
        <v>235</v>
      </c>
      <c r="U13" s="126">
        <v>449</v>
      </c>
      <c r="V13" s="126">
        <v>0</v>
      </c>
      <c r="W13" s="126">
        <v>1</v>
      </c>
      <c r="X13" s="126">
        <v>12</v>
      </c>
    </row>
    <row r="14" spans="1:24" x14ac:dyDescent="0.25">
      <c r="A14" s="2" t="s">
        <v>14</v>
      </c>
      <c r="B14" s="126">
        <v>8650</v>
      </c>
      <c r="C14" s="126">
        <v>168</v>
      </c>
      <c r="D14" s="126">
        <v>0</v>
      </c>
      <c r="E14" s="126">
        <v>846</v>
      </c>
      <c r="F14" s="126">
        <v>0</v>
      </c>
      <c r="G14" s="126">
        <v>6</v>
      </c>
      <c r="H14" s="126">
        <v>2026</v>
      </c>
      <c r="I14" s="126">
        <v>1065</v>
      </c>
      <c r="J14" s="126">
        <v>496</v>
      </c>
      <c r="K14" s="126">
        <v>255</v>
      </c>
      <c r="L14" s="126">
        <v>224</v>
      </c>
      <c r="M14" s="126">
        <v>81</v>
      </c>
      <c r="N14" s="126">
        <v>49</v>
      </c>
      <c r="O14" s="126">
        <v>960</v>
      </c>
      <c r="P14" s="126">
        <v>425</v>
      </c>
      <c r="Q14" s="126">
        <v>1</v>
      </c>
      <c r="R14" s="126">
        <v>262</v>
      </c>
      <c r="S14" s="126">
        <v>35</v>
      </c>
      <c r="T14" s="126">
        <v>494</v>
      </c>
      <c r="U14" s="126">
        <v>1237</v>
      </c>
      <c r="V14" s="126">
        <v>0</v>
      </c>
      <c r="W14" s="126">
        <v>0</v>
      </c>
      <c r="X14" s="126">
        <v>20</v>
      </c>
    </row>
    <row r="15" spans="1:24" x14ac:dyDescent="0.25">
      <c r="A15" s="2" t="s">
        <v>15</v>
      </c>
      <c r="B15" s="126">
        <v>967</v>
      </c>
      <c r="C15" s="126">
        <v>5</v>
      </c>
      <c r="D15" s="126">
        <v>0</v>
      </c>
      <c r="E15" s="126">
        <v>34</v>
      </c>
      <c r="F15" s="126">
        <v>0</v>
      </c>
      <c r="G15" s="126">
        <v>1</v>
      </c>
      <c r="H15" s="126">
        <v>29</v>
      </c>
      <c r="I15" s="126">
        <v>78</v>
      </c>
      <c r="J15" s="126">
        <v>18</v>
      </c>
      <c r="K15" s="126">
        <v>29</v>
      </c>
      <c r="L15" s="126">
        <v>26</v>
      </c>
      <c r="M15" s="126">
        <v>1</v>
      </c>
      <c r="N15" s="126">
        <v>21</v>
      </c>
      <c r="O15" s="126">
        <v>73</v>
      </c>
      <c r="P15" s="126">
        <v>73</v>
      </c>
      <c r="Q15" s="126">
        <v>0</v>
      </c>
      <c r="R15" s="126">
        <v>13</v>
      </c>
      <c r="S15" s="126">
        <v>4</v>
      </c>
      <c r="T15" s="126">
        <v>19</v>
      </c>
      <c r="U15" s="126">
        <v>20</v>
      </c>
      <c r="V15" s="126">
        <v>0</v>
      </c>
      <c r="W15" s="126">
        <v>0</v>
      </c>
      <c r="X15" s="126">
        <v>523</v>
      </c>
    </row>
    <row r="16" spans="1:24" x14ac:dyDescent="0.25">
      <c r="A16" s="16" t="s">
        <v>107</v>
      </c>
      <c r="B16" s="128">
        <v>77242</v>
      </c>
      <c r="C16" s="128">
        <v>1427</v>
      </c>
      <c r="D16" s="128">
        <v>20</v>
      </c>
      <c r="E16" s="128">
        <v>10042</v>
      </c>
      <c r="F16" s="128">
        <v>34</v>
      </c>
      <c r="G16" s="128">
        <v>121</v>
      </c>
      <c r="H16" s="128">
        <v>11605</v>
      </c>
      <c r="I16" s="128">
        <v>14854</v>
      </c>
      <c r="J16" s="128">
        <v>3861</v>
      </c>
      <c r="K16" s="128">
        <v>7459</v>
      </c>
      <c r="L16" s="128">
        <v>2162</v>
      </c>
      <c r="M16" s="128">
        <v>811</v>
      </c>
      <c r="N16" s="128">
        <v>809</v>
      </c>
      <c r="O16" s="128">
        <v>8705</v>
      </c>
      <c r="P16" s="128">
        <v>3860</v>
      </c>
      <c r="Q16" s="128">
        <v>37</v>
      </c>
      <c r="R16" s="128">
        <v>1917</v>
      </c>
      <c r="S16" s="128">
        <v>1967</v>
      </c>
      <c r="T16" s="128">
        <v>2371</v>
      </c>
      <c r="U16" s="128">
        <v>4535</v>
      </c>
      <c r="V16" s="128">
        <v>5</v>
      </c>
      <c r="W16" s="128">
        <v>3</v>
      </c>
      <c r="X16" s="128">
        <v>637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126">
        <v>24657</v>
      </c>
      <c r="C18" s="126">
        <v>55</v>
      </c>
      <c r="D18" s="126">
        <v>38</v>
      </c>
      <c r="E18" s="126">
        <v>552</v>
      </c>
      <c r="F18" s="126">
        <v>27</v>
      </c>
      <c r="G18" s="126">
        <v>5</v>
      </c>
      <c r="H18" s="126">
        <v>211</v>
      </c>
      <c r="I18" s="126">
        <v>8172</v>
      </c>
      <c r="J18" s="126">
        <v>378</v>
      </c>
      <c r="K18" s="126">
        <v>5322</v>
      </c>
      <c r="L18" s="126">
        <v>235</v>
      </c>
      <c r="M18" s="126">
        <v>12</v>
      </c>
      <c r="N18" s="126">
        <v>478</v>
      </c>
      <c r="O18" s="126">
        <v>753</v>
      </c>
      <c r="P18" s="126">
        <v>1242</v>
      </c>
      <c r="Q18" s="126">
        <v>9</v>
      </c>
      <c r="R18" s="126">
        <v>1778</v>
      </c>
      <c r="S18" s="126">
        <v>551</v>
      </c>
      <c r="T18" s="126">
        <v>3891</v>
      </c>
      <c r="U18" s="126">
        <v>935</v>
      </c>
      <c r="V18" s="126">
        <v>0</v>
      </c>
      <c r="W18" s="126">
        <v>0</v>
      </c>
      <c r="X18" s="126">
        <v>13</v>
      </c>
    </row>
    <row r="19" spans="1:24" x14ac:dyDescent="0.25">
      <c r="A19" s="2" t="s">
        <v>11</v>
      </c>
      <c r="B19" s="126">
        <v>41428</v>
      </c>
      <c r="C19" s="126">
        <v>926</v>
      </c>
      <c r="D19" s="126">
        <v>2</v>
      </c>
      <c r="E19" s="126">
        <v>5806</v>
      </c>
      <c r="F19" s="126">
        <v>8</v>
      </c>
      <c r="G19" s="126">
        <v>18</v>
      </c>
      <c r="H19" s="126">
        <v>7828</v>
      </c>
      <c r="I19" s="126">
        <v>7362</v>
      </c>
      <c r="J19" s="126">
        <v>1747</v>
      </c>
      <c r="K19" s="126">
        <v>3205</v>
      </c>
      <c r="L19" s="126">
        <v>1223</v>
      </c>
      <c r="M19" s="126">
        <v>623</v>
      </c>
      <c r="N19" s="126">
        <v>221</v>
      </c>
      <c r="O19" s="126">
        <v>5266</v>
      </c>
      <c r="P19" s="126">
        <v>1924</v>
      </c>
      <c r="Q19" s="126">
        <v>24</v>
      </c>
      <c r="R19" s="126">
        <v>1090</v>
      </c>
      <c r="S19" s="126">
        <v>558</v>
      </c>
      <c r="T19" s="126">
        <v>1151</v>
      </c>
      <c r="U19" s="126">
        <v>2362</v>
      </c>
      <c r="V19" s="126">
        <v>5</v>
      </c>
      <c r="W19" s="126">
        <v>2</v>
      </c>
      <c r="X19" s="126">
        <v>77</v>
      </c>
    </row>
    <row r="20" spans="1:24" x14ac:dyDescent="0.25">
      <c r="A20" s="2" t="s">
        <v>12</v>
      </c>
      <c r="B20" s="126">
        <v>109528</v>
      </c>
      <c r="C20" s="126">
        <v>3236</v>
      </c>
      <c r="D20" s="126">
        <v>3</v>
      </c>
      <c r="E20" s="126">
        <v>70706</v>
      </c>
      <c r="F20" s="126">
        <v>439</v>
      </c>
      <c r="G20" s="126">
        <v>151</v>
      </c>
      <c r="H20" s="126">
        <v>1400</v>
      </c>
      <c r="I20" s="126">
        <v>6877</v>
      </c>
      <c r="J20" s="126">
        <v>8761</v>
      </c>
      <c r="K20" s="126">
        <v>3467</v>
      </c>
      <c r="L20" s="126">
        <v>725</v>
      </c>
      <c r="M20" s="126">
        <v>118</v>
      </c>
      <c r="N20" s="126">
        <v>1525</v>
      </c>
      <c r="O20" s="126">
        <v>3681</v>
      </c>
      <c r="P20" s="126">
        <v>5058</v>
      </c>
      <c r="Q20" s="126">
        <v>10</v>
      </c>
      <c r="R20" s="126">
        <v>322</v>
      </c>
      <c r="S20" s="126">
        <v>2144</v>
      </c>
      <c r="T20" s="126">
        <v>380</v>
      </c>
      <c r="U20" s="126">
        <v>522</v>
      </c>
      <c r="V20" s="126">
        <v>0</v>
      </c>
      <c r="W20" s="126">
        <v>0</v>
      </c>
      <c r="X20" s="126">
        <v>3</v>
      </c>
    </row>
    <row r="21" spans="1:24" x14ac:dyDescent="0.25">
      <c r="A21" s="2" t="s">
        <v>13</v>
      </c>
      <c r="B21" s="126">
        <v>273664</v>
      </c>
      <c r="C21" s="126">
        <v>2630</v>
      </c>
      <c r="D21" s="126">
        <v>2336</v>
      </c>
      <c r="E21" s="126">
        <v>151426</v>
      </c>
      <c r="F21" s="126">
        <v>178</v>
      </c>
      <c r="G21" s="126">
        <v>1113</v>
      </c>
      <c r="H21" s="126">
        <v>11552</v>
      </c>
      <c r="I21" s="126">
        <v>36681</v>
      </c>
      <c r="J21" s="126">
        <v>18984</v>
      </c>
      <c r="K21" s="126">
        <v>13454</v>
      </c>
      <c r="L21" s="126">
        <v>6236</v>
      </c>
      <c r="M21" s="126">
        <v>453</v>
      </c>
      <c r="N21" s="126">
        <v>1998</v>
      </c>
      <c r="O21" s="126">
        <v>9331</v>
      </c>
      <c r="P21" s="126">
        <v>8754</v>
      </c>
      <c r="Q21" s="126">
        <v>16</v>
      </c>
      <c r="R21" s="126">
        <v>742</v>
      </c>
      <c r="S21" s="126">
        <v>4494</v>
      </c>
      <c r="T21" s="126">
        <v>1558</v>
      </c>
      <c r="U21" s="126">
        <v>1678</v>
      </c>
      <c r="V21" s="126">
        <v>0</v>
      </c>
      <c r="W21" s="126">
        <v>1</v>
      </c>
      <c r="X21" s="126">
        <v>49</v>
      </c>
    </row>
    <row r="22" spans="1:24" x14ac:dyDescent="0.25">
      <c r="A22" s="2" t="s">
        <v>14</v>
      </c>
      <c r="B22" s="126">
        <v>8646</v>
      </c>
      <c r="C22" s="126">
        <v>168</v>
      </c>
      <c r="D22" s="126">
        <v>0</v>
      </c>
      <c r="E22" s="126">
        <v>846</v>
      </c>
      <c r="F22" s="126">
        <v>0</v>
      </c>
      <c r="G22" s="126">
        <v>6</v>
      </c>
      <c r="H22" s="126">
        <v>2026</v>
      </c>
      <c r="I22" s="126">
        <v>1063</v>
      </c>
      <c r="J22" s="126">
        <v>496</v>
      </c>
      <c r="K22" s="126">
        <v>255</v>
      </c>
      <c r="L22" s="126">
        <v>224</v>
      </c>
      <c r="M22" s="126">
        <v>81</v>
      </c>
      <c r="N22" s="126">
        <v>49</v>
      </c>
      <c r="O22" s="126">
        <v>959</v>
      </c>
      <c r="P22" s="126">
        <v>425</v>
      </c>
      <c r="Q22" s="126">
        <v>1</v>
      </c>
      <c r="R22" s="126">
        <v>262</v>
      </c>
      <c r="S22" s="126">
        <v>35</v>
      </c>
      <c r="T22" s="126">
        <v>494</v>
      </c>
      <c r="U22" s="126">
        <v>1236</v>
      </c>
      <c r="V22" s="126">
        <v>0</v>
      </c>
      <c r="W22" s="126">
        <v>0</v>
      </c>
      <c r="X22" s="126">
        <v>20</v>
      </c>
    </row>
    <row r="23" spans="1:24" x14ac:dyDescent="0.25">
      <c r="A23" s="2" t="s">
        <v>15</v>
      </c>
      <c r="B23" s="126">
        <v>967</v>
      </c>
      <c r="C23" s="126">
        <v>5</v>
      </c>
      <c r="D23" s="126">
        <v>0</v>
      </c>
      <c r="E23" s="126">
        <v>34</v>
      </c>
      <c r="F23" s="126">
        <v>0</v>
      </c>
      <c r="G23" s="126">
        <v>1</v>
      </c>
      <c r="H23" s="126">
        <v>29</v>
      </c>
      <c r="I23" s="126">
        <v>78</v>
      </c>
      <c r="J23" s="126">
        <v>18</v>
      </c>
      <c r="K23" s="126">
        <v>29</v>
      </c>
      <c r="L23" s="126">
        <v>26</v>
      </c>
      <c r="M23" s="126">
        <v>1</v>
      </c>
      <c r="N23" s="126">
        <v>21</v>
      </c>
      <c r="O23" s="126">
        <v>73</v>
      </c>
      <c r="P23" s="126">
        <v>73</v>
      </c>
      <c r="Q23" s="126">
        <v>0</v>
      </c>
      <c r="R23" s="126">
        <v>13</v>
      </c>
      <c r="S23" s="126">
        <v>4</v>
      </c>
      <c r="T23" s="126">
        <v>19</v>
      </c>
      <c r="U23" s="126">
        <v>20</v>
      </c>
      <c r="V23" s="126">
        <v>0</v>
      </c>
      <c r="W23" s="126">
        <v>0</v>
      </c>
      <c r="X23" s="126">
        <v>523</v>
      </c>
    </row>
    <row r="24" spans="1:24" x14ac:dyDescent="0.25">
      <c r="A24" s="16" t="s">
        <v>107</v>
      </c>
      <c r="B24" s="128">
        <v>458890</v>
      </c>
      <c r="C24" s="128">
        <v>7020</v>
      </c>
      <c r="D24" s="128">
        <v>2379</v>
      </c>
      <c r="E24" s="128">
        <v>229370</v>
      </c>
      <c r="F24" s="128">
        <v>652</v>
      </c>
      <c r="G24" s="128">
        <v>1294</v>
      </c>
      <c r="H24" s="128">
        <v>23046</v>
      </c>
      <c r="I24" s="128">
        <v>60233</v>
      </c>
      <c r="J24" s="128">
        <v>30384</v>
      </c>
      <c r="K24" s="128">
        <v>25732</v>
      </c>
      <c r="L24" s="128">
        <v>8669</v>
      </c>
      <c r="M24" s="128">
        <v>1288</v>
      </c>
      <c r="N24" s="128">
        <v>4292</v>
      </c>
      <c r="O24" s="128">
        <v>20063</v>
      </c>
      <c r="P24" s="128">
        <v>17476</v>
      </c>
      <c r="Q24" s="128">
        <v>60</v>
      </c>
      <c r="R24" s="128">
        <v>4207</v>
      </c>
      <c r="S24" s="128">
        <v>7786</v>
      </c>
      <c r="T24" s="128">
        <v>7493</v>
      </c>
      <c r="U24" s="128">
        <v>6753</v>
      </c>
      <c r="V24" s="128">
        <v>5</v>
      </c>
      <c r="W24" s="128">
        <v>3</v>
      </c>
      <c r="X24" s="128">
        <v>685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127">
        <v>10343446.91</v>
      </c>
      <c r="C26" s="127">
        <v>21848.29</v>
      </c>
      <c r="D26" s="127">
        <v>23811.45</v>
      </c>
      <c r="E26" s="127">
        <v>226228.88</v>
      </c>
      <c r="F26" s="127">
        <v>16689.93</v>
      </c>
      <c r="G26" s="127">
        <v>616.54</v>
      </c>
      <c r="H26" s="127">
        <v>82421.73</v>
      </c>
      <c r="I26" s="127">
        <v>2765543.17</v>
      </c>
      <c r="J26" s="127">
        <v>164595.54999999999</v>
      </c>
      <c r="K26" s="127">
        <v>2124495.3199999998</v>
      </c>
      <c r="L26" s="127">
        <v>131479.49</v>
      </c>
      <c r="M26" s="127">
        <v>4391.03</v>
      </c>
      <c r="N26" s="127">
        <v>214259.08</v>
      </c>
      <c r="O26" s="127">
        <v>330833.65999999997</v>
      </c>
      <c r="P26" s="127">
        <v>698697.8</v>
      </c>
      <c r="Q26" s="127">
        <v>3747.69</v>
      </c>
      <c r="R26" s="127">
        <v>849567.68</v>
      </c>
      <c r="S26" s="127">
        <v>250568.32000000001</v>
      </c>
      <c r="T26" s="127">
        <v>2093193.38</v>
      </c>
      <c r="U26" s="127">
        <v>337139.23</v>
      </c>
      <c r="V26" s="127">
        <v>0</v>
      </c>
      <c r="W26" s="127">
        <v>0</v>
      </c>
      <c r="X26" s="127">
        <v>3318.69</v>
      </c>
    </row>
    <row r="27" spans="1:24" x14ac:dyDescent="0.25">
      <c r="A27" s="2" t="s">
        <v>11</v>
      </c>
      <c r="B27" s="127">
        <v>18572459.809999999</v>
      </c>
      <c r="C27" s="127">
        <v>438960</v>
      </c>
      <c r="D27" s="127">
        <v>840</v>
      </c>
      <c r="E27" s="127">
        <v>2593060</v>
      </c>
      <c r="F27" s="127">
        <v>3720</v>
      </c>
      <c r="G27" s="127">
        <v>7200</v>
      </c>
      <c r="H27" s="127">
        <v>3847800</v>
      </c>
      <c r="I27" s="127">
        <v>3007715.92</v>
      </c>
      <c r="J27" s="127">
        <v>797354.41</v>
      </c>
      <c r="K27" s="127">
        <v>1376640</v>
      </c>
      <c r="L27" s="127">
        <v>539820</v>
      </c>
      <c r="M27" s="127">
        <v>252900</v>
      </c>
      <c r="N27" s="127">
        <v>102180</v>
      </c>
      <c r="O27" s="127">
        <v>2359897.7000000002</v>
      </c>
      <c r="P27" s="127">
        <v>894900</v>
      </c>
      <c r="Q27" s="127">
        <v>8760</v>
      </c>
      <c r="R27" s="127">
        <v>503280</v>
      </c>
      <c r="S27" s="127">
        <v>243240</v>
      </c>
      <c r="T27" s="127">
        <v>572220</v>
      </c>
      <c r="U27" s="127">
        <v>984531.78</v>
      </c>
      <c r="V27" s="127">
        <v>2340</v>
      </c>
      <c r="W27" s="127">
        <v>720</v>
      </c>
      <c r="X27" s="127">
        <v>34380</v>
      </c>
    </row>
    <row r="28" spans="1:24" x14ac:dyDescent="0.25">
      <c r="A28" s="2" t="s">
        <v>12</v>
      </c>
      <c r="B28" s="127">
        <v>41471607.280000001</v>
      </c>
      <c r="C28" s="127">
        <v>825462.12</v>
      </c>
      <c r="D28" s="127">
        <v>327.84</v>
      </c>
      <c r="E28" s="127">
        <v>28076298.640000001</v>
      </c>
      <c r="F28" s="127">
        <v>137187.13</v>
      </c>
      <c r="G28" s="127">
        <v>37461.760000000002</v>
      </c>
      <c r="H28" s="127">
        <v>592417.35</v>
      </c>
      <c r="I28" s="127">
        <v>2333843.21</v>
      </c>
      <c r="J28" s="127">
        <v>2095791.05</v>
      </c>
      <c r="K28" s="127">
        <v>1633949.51</v>
      </c>
      <c r="L28" s="127">
        <v>371917.92</v>
      </c>
      <c r="M28" s="127">
        <v>54613.93</v>
      </c>
      <c r="N28" s="127">
        <v>583645.65</v>
      </c>
      <c r="O28" s="127">
        <v>1643262.3</v>
      </c>
      <c r="P28" s="127">
        <v>1649933.27</v>
      </c>
      <c r="Q28" s="127">
        <v>3007.5</v>
      </c>
      <c r="R28" s="127">
        <v>160388.74</v>
      </c>
      <c r="S28" s="127">
        <v>913814.81</v>
      </c>
      <c r="T28" s="127">
        <v>197073.96</v>
      </c>
      <c r="U28" s="127">
        <v>159607.66</v>
      </c>
      <c r="V28" s="127">
        <v>0</v>
      </c>
      <c r="W28" s="127">
        <v>0</v>
      </c>
      <c r="X28" s="127">
        <v>1602.93</v>
      </c>
    </row>
    <row r="29" spans="1:24" x14ac:dyDescent="0.25">
      <c r="A29" s="2" t="s">
        <v>13</v>
      </c>
      <c r="B29" s="127">
        <v>73589654.579999998</v>
      </c>
      <c r="C29" s="127">
        <v>815864.91</v>
      </c>
      <c r="D29" s="127">
        <v>435203.17</v>
      </c>
      <c r="E29" s="127">
        <v>37718811.649999999</v>
      </c>
      <c r="F29" s="127">
        <v>38557.599999999999</v>
      </c>
      <c r="G29" s="127">
        <v>282983.09999999998</v>
      </c>
      <c r="H29" s="127">
        <v>3551499.02</v>
      </c>
      <c r="I29" s="127">
        <v>9660142.6999999993</v>
      </c>
      <c r="J29" s="127">
        <v>5553855.4199999999</v>
      </c>
      <c r="K29" s="127">
        <v>4554305.59</v>
      </c>
      <c r="L29" s="127">
        <v>1790261.94</v>
      </c>
      <c r="M29" s="127">
        <v>110600.53</v>
      </c>
      <c r="N29" s="127">
        <v>571974.15</v>
      </c>
      <c r="O29" s="127">
        <v>3042853.5</v>
      </c>
      <c r="P29" s="127">
        <v>2853255.01</v>
      </c>
      <c r="Q29" s="127">
        <v>5016</v>
      </c>
      <c r="R29" s="127">
        <v>232763.57</v>
      </c>
      <c r="S29" s="127">
        <v>1364267.5</v>
      </c>
      <c r="T29" s="127">
        <v>476303.7</v>
      </c>
      <c r="U29" s="127">
        <v>517530.02</v>
      </c>
      <c r="V29" s="127">
        <v>0</v>
      </c>
      <c r="W29" s="127">
        <v>240</v>
      </c>
      <c r="X29" s="127">
        <v>13365.5</v>
      </c>
    </row>
    <row r="30" spans="1:24" x14ac:dyDescent="0.25">
      <c r="A30" s="2" t="s">
        <v>14</v>
      </c>
      <c r="B30" s="127">
        <v>1817434.05</v>
      </c>
      <c r="C30" s="127">
        <v>35280</v>
      </c>
      <c r="D30" s="127">
        <v>0</v>
      </c>
      <c r="E30" s="127">
        <v>177870</v>
      </c>
      <c r="F30" s="127">
        <v>0</v>
      </c>
      <c r="G30" s="127">
        <v>1260</v>
      </c>
      <c r="H30" s="127">
        <v>425670</v>
      </c>
      <c r="I30" s="127">
        <v>223650</v>
      </c>
      <c r="J30" s="127">
        <v>104160</v>
      </c>
      <c r="K30" s="127">
        <v>53914.05</v>
      </c>
      <c r="L30" s="127">
        <v>47040</v>
      </c>
      <c r="M30" s="127">
        <v>17010</v>
      </c>
      <c r="N30" s="127">
        <v>10290</v>
      </c>
      <c r="O30" s="127">
        <v>201600</v>
      </c>
      <c r="P30" s="127">
        <v>89250</v>
      </c>
      <c r="Q30" s="127">
        <v>210</v>
      </c>
      <c r="R30" s="127">
        <v>55020</v>
      </c>
      <c r="S30" s="127">
        <v>7350</v>
      </c>
      <c r="T30" s="127">
        <v>103740</v>
      </c>
      <c r="U30" s="127">
        <v>259920</v>
      </c>
      <c r="V30" s="127">
        <v>0</v>
      </c>
      <c r="W30" s="127">
        <v>0</v>
      </c>
      <c r="X30" s="127">
        <v>4200</v>
      </c>
    </row>
    <row r="31" spans="1:24" x14ac:dyDescent="0.25">
      <c r="A31" s="2" t="s">
        <v>15</v>
      </c>
      <c r="B31" s="127">
        <v>203025</v>
      </c>
      <c r="C31" s="127">
        <v>1050</v>
      </c>
      <c r="D31" s="127">
        <v>0</v>
      </c>
      <c r="E31" s="127">
        <v>7140</v>
      </c>
      <c r="F31" s="127">
        <v>0</v>
      </c>
      <c r="G31" s="127">
        <v>210</v>
      </c>
      <c r="H31" s="127">
        <v>6090</v>
      </c>
      <c r="I31" s="127">
        <v>16275</v>
      </c>
      <c r="J31" s="127">
        <v>3780</v>
      </c>
      <c r="K31" s="127">
        <v>6090</v>
      </c>
      <c r="L31" s="127">
        <v>5460</v>
      </c>
      <c r="M31" s="127">
        <v>210</v>
      </c>
      <c r="N31" s="127">
        <v>4410</v>
      </c>
      <c r="O31" s="127">
        <v>15330</v>
      </c>
      <c r="P31" s="127">
        <v>15330</v>
      </c>
      <c r="Q31" s="127">
        <v>0</v>
      </c>
      <c r="R31" s="127">
        <v>2730</v>
      </c>
      <c r="S31" s="127">
        <v>840</v>
      </c>
      <c r="T31" s="127">
        <v>3990</v>
      </c>
      <c r="U31" s="127">
        <v>4200</v>
      </c>
      <c r="V31" s="127">
        <v>0</v>
      </c>
      <c r="W31" s="127">
        <v>0</v>
      </c>
      <c r="X31" s="127">
        <v>109890</v>
      </c>
    </row>
    <row r="32" spans="1:24" x14ac:dyDescent="0.25">
      <c r="A32" s="16" t="s">
        <v>107</v>
      </c>
      <c r="B32" s="129">
        <v>145997627.63</v>
      </c>
      <c r="C32" s="129">
        <v>2138465.3199999998</v>
      </c>
      <c r="D32" s="129">
        <v>460182.46</v>
      </c>
      <c r="E32" s="129">
        <v>68799409.170000002</v>
      </c>
      <c r="F32" s="129">
        <v>196154.66</v>
      </c>
      <c r="G32" s="129">
        <v>329731.40000000002</v>
      </c>
      <c r="H32" s="129">
        <v>8505898.0999999996</v>
      </c>
      <c r="I32" s="129">
        <v>18007170</v>
      </c>
      <c r="J32" s="129">
        <v>8719536.4299999997</v>
      </c>
      <c r="K32" s="129">
        <v>9749394.4700000007</v>
      </c>
      <c r="L32" s="129">
        <v>2885979.35</v>
      </c>
      <c r="M32" s="129">
        <v>439725.49</v>
      </c>
      <c r="N32" s="129">
        <v>1486758.88</v>
      </c>
      <c r="O32" s="129">
        <v>7593777.1600000001</v>
      </c>
      <c r="P32" s="129">
        <v>6201366.0800000001</v>
      </c>
      <c r="Q32" s="129">
        <v>20741.189999999999</v>
      </c>
      <c r="R32" s="129">
        <v>1803749.99</v>
      </c>
      <c r="S32" s="129">
        <v>2780080.63</v>
      </c>
      <c r="T32" s="129">
        <v>3446521.04</v>
      </c>
      <c r="U32" s="129">
        <v>2262928.69</v>
      </c>
      <c r="V32" s="129">
        <v>2340</v>
      </c>
      <c r="W32" s="129">
        <v>960</v>
      </c>
      <c r="X32" s="129">
        <v>166757.12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112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130">
        <v>348</v>
      </c>
      <c r="C10" s="130">
        <v>1</v>
      </c>
      <c r="D10" s="130">
        <v>1</v>
      </c>
      <c r="E10" s="130">
        <v>14</v>
      </c>
      <c r="F10" s="130">
        <v>0</v>
      </c>
      <c r="G10" s="130">
        <v>0</v>
      </c>
      <c r="H10" s="130">
        <v>12</v>
      </c>
      <c r="I10" s="130">
        <v>59</v>
      </c>
      <c r="J10" s="130">
        <v>20</v>
      </c>
      <c r="K10" s="130">
        <v>76</v>
      </c>
      <c r="L10" s="130">
        <v>3</v>
      </c>
      <c r="M10" s="130">
        <v>0</v>
      </c>
      <c r="N10" s="130">
        <v>6</v>
      </c>
      <c r="O10" s="130">
        <v>18</v>
      </c>
      <c r="P10" s="130">
        <v>35</v>
      </c>
      <c r="Q10" s="130">
        <v>1</v>
      </c>
      <c r="R10" s="130">
        <v>43</v>
      </c>
      <c r="S10" s="130">
        <v>9</v>
      </c>
      <c r="T10" s="130">
        <v>30</v>
      </c>
      <c r="U10" s="130">
        <v>20</v>
      </c>
      <c r="V10" s="130">
        <v>0</v>
      </c>
      <c r="W10" s="130">
        <v>0</v>
      </c>
      <c r="X10" s="130">
        <v>0</v>
      </c>
    </row>
    <row r="11" spans="1:24" x14ac:dyDescent="0.25">
      <c r="A11" s="2" t="s">
        <v>11</v>
      </c>
      <c r="B11" s="130">
        <v>30009</v>
      </c>
      <c r="C11" s="130">
        <v>773</v>
      </c>
      <c r="D11" s="130">
        <v>1</v>
      </c>
      <c r="E11" s="130">
        <v>4472</v>
      </c>
      <c r="F11" s="130">
        <v>6</v>
      </c>
      <c r="G11" s="130">
        <v>16</v>
      </c>
      <c r="H11" s="130">
        <v>5933</v>
      </c>
      <c r="I11" s="130">
        <v>4999</v>
      </c>
      <c r="J11" s="130">
        <v>1294</v>
      </c>
      <c r="K11" s="130">
        <v>1843</v>
      </c>
      <c r="L11" s="130">
        <v>972</v>
      </c>
      <c r="M11" s="130">
        <v>490</v>
      </c>
      <c r="N11" s="130">
        <v>155</v>
      </c>
      <c r="O11" s="130">
        <v>4045</v>
      </c>
      <c r="P11" s="130">
        <v>1545</v>
      </c>
      <c r="Q11" s="130">
        <v>18</v>
      </c>
      <c r="R11" s="130">
        <v>749</v>
      </c>
      <c r="S11" s="130">
        <v>286</v>
      </c>
      <c r="T11" s="130">
        <v>837</v>
      </c>
      <c r="U11" s="130">
        <v>1510</v>
      </c>
      <c r="V11" s="130">
        <v>4</v>
      </c>
      <c r="W11" s="130">
        <v>0</v>
      </c>
      <c r="X11" s="130">
        <v>61</v>
      </c>
    </row>
    <row r="12" spans="1:24" x14ac:dyDescent="0.25">
      <c r="A12" s="2" t="s">
        <v>12</v>
      </c>
      <c r="B12" s="130">
        <v>3246</v>
      </c>
      <c r="C12" s="130">
        <v>29</v>
      </c>
      <c r="D12" s="130">
        <v>0</v>
      </c>
      <c r="E12" s="130">
        <v>557</v>
      </c>
      <c r="F12" s="130">
        <v>7</v>
      </c>
      <c r="G12" s="130">
        <v>6</v>
      </c>
      <c r="H12" s="130">
        <v>197</v>
      </c>
      <c r="I12" s="130">
        <v>712</v>
      </c>
      <c r="J12" s="130">
        <v>194</v>
      </c>
      <c r="K12" s="130">
        <v>342</v>
      </c>
      <c r="L12" s="130">
        <v>96</v>
      </c>
      <c r="M12" s="130">
        <v>15</v>
      </c>
      <c r="N12" s="130">
        <v>76</v>
      </c>
      <c r="O12" s="130">
        <v>408</v>
      </c>
      <c r="P12" s="130">
        <v>269</v>
      </c>
      <c r="Q12" s="130">
        <v>2</v>
      </c>
      <c r="R12" s="130">
        <v>72</v>
      </c>
      <c r="S12" s="130">
        <v>108</v>
      </c>
      <c r="T12" s="130">
        <v>70</v>
      </c>
      <c r="U12" s="130">
        <v>85</v>
      </c>
      <c r="V12" s="130">
        <v>0</v>
      </c>
      <c r="W12" s="130">
        <v>0</v>
      </c>
      <c r="X12" s="130">
        <v>1</v>
      </c>
    </row>
    <row r="13" spans="1:24" x14ac:dyDescent="0.25">
      <c r="A13" s="2" t="s">
        <v>13</v>
      </c>
      <c r="B13" s="130">
        <v>12192</v>
      </c>
      <c r="C13" s="130">
        <v>187</v>
      </c>
      <c r="D13" s="130">
        <v>14</v>
      </c>
      <c r="E13" s="130">
        <v>1804</v>
      </c>
      <c r="F13" s="130">
        <v>5</v>
      </c>
      <c r="G13" s="130">
        <v>49</v>
      </c>
      <c r="H13" s="130">
        <v>1046</v>
      </c>
      <c r="I13" s="130">
        <v>2778</v>
      </c>
      <c r="J13" s="130">
        <v>786</v>
      </c>
      <c r="K13" s="130">
        <v>1665</v>
      </c>
      <c r="L13" s="130">
        <v>402</v>
      </c>
      <c r="M13" s="130">
        <v>67</v>
      </c>
      <c r="N13" s="130">
        <v>244</v>
      </c>
      <c r="O13" s="130">
        <v>1302</v>
      </c>
      <c r="P13" s="130">
        <v>763</v>
      </c>
      <c r="Q13" s="130">
        <v>6</v>
      </c>
      <c r="R13" s="130">
        <v>143</v>
      </c>
      <c r="S13" s="130">
        <v>361</v>
      </c>
      <c r="T13" s="130">
        <v>249</v>
      </c>
      <c r="U13" s="130">
        <v>311</v>
      </c>
      <c r="V13" s="130">
        <v>0</v>
      </c>
      <c r="W13" s="130">
        <v>1</v>
      </c>
      <c r="X13" s="130">
        <v>9</v>
      </c>
    </row>
    <row r="14" spans="1:24" x14ac:dyDescent="0.25">
      <c r="A14" s="2" t="s">
        <v>14</v>
      </c>
      <c r="B14" s="130">
        <v>5979</v>
      </c>
      <c r="C14" s="130">
        <v>151</v>
      </c>
      <c r="D14" s="130">
        <v>0</v>
      </c>
      <c r="E14" s="130">
        <v>612</v>
      </c>
      <c r="F14" s="130">
        <v>1</v>
      </c>
      <c r="G14" s="130">
        <v>6</v>
      </c>
      <c r="H14" s="130">
        <v>1658</v>
      </c>
      <c r="I14" s="130">
        <v>756</v>
      </c>
      <c r="J14" s="130">
        <v>291</v>
      </c>
      <c r="K14" s="130">
        <v>155</v>
      </c>
      <c r="L14" s="130">
        <v>174</v>
      </c>
      <c r="M14" s="130">
        <v>59</v>
      </c>
      <c r="N14" s="130">
        <v>40</v>
      </c>
      <c r="O14" s="130">
        <v>705</v>
      </c>
      <c r="P14" s="130">
        <v>322</v>
      </c>
      <c r="Q14" s="130">
        <v>0</v>
      </c>
      <c r="R14" s="130">
        <v>147</v>
      </c>
      <c r="S14" s="130">
        <v>18</v>
      </c>
      <c r="T14" s="130">
        <v>333</v>
      </c>
      <c r="U14" s="130">
        <v>535</v>
      </c>
      <c r="V14" s="130">
        <v>0</v>
      </c>
      <c r="W14" s="130">
        <v>0</v>
      </c>
      <c r="X14" s="130">
        <v>16</v>
      </c>
    </row>
    <row r="15" spans="1:24" x14ac:dyDescent="0.25">
      <c r="A15" s="2" t="s">
        <v>15</v>
      </c>
      <c r="B15" s="130">
        <v>681</v>
      </c>
      <c r="C15" s="130">
        <v>3</v>
      </c>
      <c r="D15" s="130">
        <v>0</v>
      </c>
      <c r="E15" s="130">
        <v>22</v>
      </c>
      <c r="F15" s="130">
        <v>1</v>
      </c>
      <c r="G15" s="130">
        <v>0</v>
      </c>
      <c r="H15" s="130">
        <v>19</v>
      </c>
      <c r="I15" s="130">
        <v>60</v>
      </c>
      <c r="J15" s="130">
        <v>16</v>
      </c>
      <c r="K15" s="130">
        <v>22</v>
      </c>
      <c r="L15" s="130">
        <v>20</v>
      </c>
      <c r="M15" s="130">
        <v>1</v>
      </c>
      <c r="N15" s="130">
        <v>15</v>
      </c>
      <c r="O15" s="130">
        <v>57</v>
      </c>
      <c r="P15" s="130">
        <v>50</v>
      </c>
      <c r="Q15" s="130">
        <v>0</v>
      </c>
      <c r="R15" s="130">
        <v>9</v>
      </c>
      <c r="S15" s="130">
        <v>4</v>
      </c>
      <c r="T15" s="130">
        <v>11</v>
      </c>
      <c r="U15" s="130">
        <v>9</v>
      </c>
      <c r="V15" s="130">
        <v>0</v>
      </c>
      <c r="W15" s="130">
        <v>0</v>
      </c>
      <c r="X15" s="130">
        <v>362</v>
      </c>
    </row>
    <row r="16" spans="1:24" x14ac:dyDescent="0.25">
      <c r="A16" s="16" t="s">
        <v>107</v>
      </c>
      <c r="B16" s="132">
        <v>52455</v>
      </c>
      <c r="C16" s="132">
        <v>1144</v>
      </c>
      <c r="D16" s="132">
        <v>16</v>
      </c>
      <c r="E16" s="132">
        <v>7481</v>
      </c>
      <c r="F16" s="132">
        <v>20</v>
      </c>
      <c r="G16" s="132">
        <v>77</v>
      </c>
      <c r="H16" s="132">
        <v>8865</v>
      </c>
      <c r="I16" s="132">
        <v>9364</v>
      </c>
      <c r="J16" s="132">
        <v>2601</v>
      </c>
      <c r="K16" s="132">
        <v>4103</v>
      </c>
      <c r="L16" s="132">
        <v>1667</v>
      </c>
      <c r="M16" s="132">
        <v>632</v>
      </c>
      <c r="N16" s="132">
        <v>536</v>
      </c>
      <c r="O16" s="132">
        <v>6535</v>
      </c>
      <c r="P16" s="132">
        <v>2984</v>
      </c>
      <c r="Q16" s="132">
        <v>27</v>
      </c>
      <c r="R16" s="132">
        <v>1163</v>
      </c>
      <c r="S16" s="132">
        <v>786</v>
      </c>
      <c r="T16" s="132">
        <v>1530</v>
      </c>
      <c r="U16" s="132">
        <v>2470</v>
      </c>
      <c r="V16" s="132">
        <v>4</v>
      </c>
      <c r="W16" s="132">
        <v>1</v>
      </c>
      <c r="X16" s="132">
        <v>449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130">
        <v>2105</v>
      </c>
      <c r="C18" s="130">
        <v>1</v>
      </c>
      <c r="D18" s="130">
        <v>31</v>
      </c>
      <c r="E18" s="130">
        <v>36</v>
      </c>
      <c r="F18" s="130">
        <v>0</v>
      </c>
      <c r="G18" s="130">
        <v>0</v>
      </c>
      <c r="H18" s="130">
        <v>20</v>
      </c>
      <c r="I18" s="130">
        <v>504</v>
      </c>
      <c r="J18" s="130">
        <v>182</v>
      </c>
      <c r="K18" s="130">
        <v>414</v>
      </c>
      <c r="L18" s="130">
        <v>17</v>
      </c>
      <c r="M18" s="130">
        <v>0</v>
      </c>
      <c r="N18" s="130">
        <v>12</v>
      </c>
      <c r="O18" s="130">
        <v>42</v>
      </c>
      <c r="P18" s="130">
        <v>304</v>
      </c>
      <c r="Q18" s="130">
        <v>4</v>
      </c>
      <c r="R18" s="130">
        <v>180</v>
      </c>
      <c r="S18" s="130">
        <v>24</v>
      </c>
      <c r="T18" s="130">
        <v>292</v>
      </c>
      <c r="U18" s="130">
        <v>42</v>
      </c>
      <c r="V18" s="130">
        <v>0</v>
      </c>
      <c r="W18" s="130">
        <v>0</v>
      </c>
      <c r="X18" s="130">
        <v>0</v>
      </c>
    </row>
    <row r="19" spans="1:24" x14ac:dyDescent="0.25">
      <c r="A19" s="2" t="s">
        <v>11</v>
      </c>
      <c r="B19" s="130">
        <v>29931</v>
      </c>
      <c r="C19" s="130">
        <v>771</v>
      </c>
      <c r="D19" s="130">
        <v>1</v>
      </c>
      <c r="E19" s="130">
        <v>4458</v>
      </c>
      <c r="F19" s="130">
        <v>6</v>
      </c>
      <c r="G19" s="130">
        <v>16</v>
      </c>
      <c r="H19" s="130">
        <v>5916</v>
      </c>
      <c r="I19" s="130">
        <v>4991</v>
      </c>
      <c r="J19" s="130">
        <v>1290</v>
      </c>
      <c r="K19" s="130">
        <v>1840</v>
      </c>
      <c r="L19" s="130">
        <v>970</v>
      </c>
      <c r="M19" s="130">
        <v>487</v>
      </c>
      <c r="N19" s="130">
        <v>154</v>
      </c>
      <c r="O19" s="130">
        <v>4035</v>
      </c>
      <c r="P19" s="130">
        <v>1540</v>
      </c>
      <c r="Q19" s="130">
        <v>17</v>
      </c>
      <c r="R19" s="130">
        <v>747</v>
      </c>
      <c r="S19" s="130">
        <v>284</v>
      </c>
      <c r="T19" s="130">
        <v>836</v>
      </c>
      <c r="U19" s="130">
        <v>1508</v>
      </c>
      <c r="V19" s="130">
        <v>4</v>
      </c>
      <c r="W19" s="130">
        <v>0</v>
      </c>
      <c r="X19" s="130">
        <v>60</v>
      </c>
    </row>
    <row r="20" spans="1:24" x14ac:dyDescent="0.25">
      <c r="A20" s="2" t="s">
        <v>12</v>
      </c>
      <c r="B20" s="130">
        <v>79934</v>
      </c>
      <c r="C20" s="130">
        <v>128</v>
      </c>
      <c r="D20" s="130">
        <v>0</v>
      </c>
      <c r="E20" s="130">
        <v>56390</v>
      </c>
      <c r="F20" s="130">
        <v>269</v>
      </c>
      <c r="G20" s="130">
        <v>71</v>
      </c>
      <c r="H20" s="130">
        <v>840</v>
      </c>
      <c r="I20" s="130">
        <v>4465</v>
      </c>
      <c r="J20" s="130">
        <v>6362</v>
      </c>
      <c r="K20" s="130">
        <v>2501</v>
      </c>
      <c r="L20" s="130">
        <v>657</v>
      </c>
      <c r="M20" s="130">
        <v>62</v>
      </c>
      <c r="N20" s="130">
        <v>920</v>
      </c>
      <c r="O20" s="130">
        <v>2071</v>
      </c>
      <c r="P20" s="130">
        <v>2820</v>
      </c>
      <c r="Q20" s="130">
        <v>8</v>
      </c>
      <c r="R20" s="130">
        <v>390</v>
      </c>
      <c r="S20" s="130">
        <v>1314</v>
      </c>
      <c r="T20" s="130">
        <v>363</v>
      </c>
      <c r="U20" s="130">
        <v>301</v>
      </c>
      <c r="V20" s="130">
        <v>0</v>
      </c>
      <c r="W20" s="130">
        <v>0</v>
      </c>
      <c r="X20" s="130">
        <v>2</v>
      </c>
    </row>
    <row r="21" spans="1:24" x14ac:dyDescent="0.25">
      <c r="A21" s="2" t="s">
        <v>13</v>
      </c>
      <c r="B21" s="130">
        <v>159356</v>
      </c>
      <c r="C21" s="130">
        <v>1834</v>
      </c>
      <c r="D21" s="130">
        <v>2320</v>
      </c>
      <c r="E21" s="130">
        <v>75124</v>
      </c>
      <c r="F21" s="130">
        <v>173</v>
      </c>
      <c r="G21" s="130">
        <v>770</v>
      </c>
      <c r="H21" s="130">
        <v>8778</v>
      </c>
      <c r="I21" s="130">
        <v>20194</v>
      </c>
      <c r="J21" s="130">
        <v>11422</v>
      </c>
      <c r="K21" s="130">
        <v>11589</v>
      </c>
      <c r="L21" s="130">
        <v>3228</v>
      </c>
      <c r="M21" s="130">
        <v>325</v>
      </c>
      <c r="N21" s="130">
        <v>1431</v>
      </c>
      <c r="O21" s="130">
        <v>7065</v>
      </c>
      <c r="P21" s="130">
        <v>8444</v>
      </c>
      <c r="Q21" s="130">
        <v>22</v>
      </c>
      <c r="R21" s="130">
        <v>612</v>
      </c>
      <c r="S21" s="130">
        <v>2920</v>
      </c>
      <c r="T21" s="130">
        <v>1710</v>
      </c>
      <c r="U21" s="130">
        <v>1347</v>
      </c>
      <c r="V21" s="130">
        <v>0</v>
      </c>
      <c r="W21" s="130">
        <v>1</v>
      </c>
      <c r="X21" s="130">
        <v>47</v>
      </c>
    </row>
    <row r="22" spans="1:24" x14ac:dyDescent="0.25">
      <c r="A22" s="2" t="s">
        <v>14</v>
      </c>
      <c r="B22" s="130">
        <v>5976</v>
      </c>
      <c r="C22" s="130">
        <v>151</v>
      </c>
      <c r="D22" s="130">
        <v>0</v>
      </c>
      <c r="E22" s="130">
        <v>611</v>
      </c>
      <c r="F22" s="130">
        <v>1</v>
      </c>
      <c r="G22" s="130">
        <v>6</v>
      </c>
      <c r="H22" s="130">
        <v>1657</v>
      </c>
      <c r="I22" s="130">
        <v>755</v>
      </c>
      <c r="J22" s="130">
        <v>291</v>
      </c>
      <c r="K22" s="130">
        <v>155</v>
      </c>
      <c r="L22" s="130">
        <v>174</v>
      </c>
      <c r="M22" s="130">
        <v>59</v>
      </c>
      <c r="N22" s="130">
        <v>40</v>
      </c>
      <c r="O22" s="130">
        <v>705</v>
      </c>
      <c r="P22" s="130">
        <v>322</v>
      </c>
      <c r="Q22" s="130">
        <v>0</v>
      </c>
      <c r="R22" s="130">
        <v>147</v>
      </c>
      <c r="S22" s="130">
        <v>18</v>
      </c>
      <c r="T22" s="130">
        <v>333</v>
      </c>
      <c r="U22" s="130">
        <v>535</v>
      </c>
      <c r="V22" s="130">
        <v>0</v>
      </c>
      <c r="W22" s="130">
        <v>0</v>
      </c>
      <c r="X22" s="130">
        <v>16</v>
      </c>
    </row>
    <row r="23" spans="1:24" x14ac:dyDescent="0.25">
      <c r="A23" s="2" t="s">
        <v>15</v>
      </c>
      <c r="B23" s="130">
        <v>681</v>
      </c>
      <c r="C23" s="130">
        <v>3</v>
      </c>
      <c r="D23" s="130">
        <v>0</v>
      </c>
      <c r="E23" s="130">
        <v>22</v>
      </c>
      <c r="F23" s="130">
        <v>1</v>
      </c>
      <c r="G23" s="130">
        <v>0</v>
      </c>
      <c r="H23" s="130">
        <v>19</v>
      </c>
      <c r="I23" s="130">
        <v>60</v>
      </c>
      <c r="J23" s="130">
        <v>16</v>
      </c>
      <c r="K23" s="130">
        <v>22</v>
      </c>
      <c r="L23" s="130">
        <v>20</v>
      </c>
      <c r="M23" s="130">
        <v>1</v>
      </c>
      <c r="N23" s="130">
        <v>15</v>
      </c>
      <c r="O23" s="130">
        <v>57</v>
      </c>
      <c r="P23" s="130">
        <v>50</v>
      </c>
      <c r="Q23" s="130">
        <v>0</v>
      </c>
      <c r="R23" s="130">
        <v>9</v>
      </c>
      <c r="S23" s="130">
        <v>4</v>
      </c>
      <c r="T23" s="130">
        <v>11</v>
      </c>
      <c r="U23" s="130">
        <v>9</v>
      </c>
      <c r="V23" s="130">
        <v>0</v>
      </c>
      <c r="W23" s="130">
        <v>0</v>
      </c>
      <c r="X23" s="130">
        <v>362</v>
      </c>
    </row>
    <row r="24" spans="1:24" x14ac:dyDescent="0.25">
      <c r="A24" s="16" t="s">
        <v>107</v>
      </c>
      <c r="B24" s="132">
        <v>277983</v>
      </c>
      <c r="C24" s="132">
        <v>2888</v>
      </c>
      <c r="D24" s="132">
        <v>2352</v>
      </c>
      <c r="E24" s="132">
        <v>136641</v>
      </c>
      <c r="F24" s="132">
        <v>450</v>
      </c>
      <c r="G24" s="132">
        <v>863</v>
      </c>
      <c r="H24" s="132">
        <v>17230</v>
      </c>
      <c r="I24" s="132">
        <v>30969</v>
      </c>
      <c r="J24" s="132">
        <v>19563</v>
      </c>
      <c r="K24" s="132">
        <v>16521</v>
      </c>
      <c r="L24" s="132">
        <v>5066</v>
      </c>
      <c r="M24" s="132">
        <v>934</v>
      </c>
      <c r="N24" s="132">
        <v>2572</v>
      </c>
      <c r="O24" s="132">
        <v>13975</v>
      </c>
      <c r="P24" s="132">
        <v>13480</v>
      </c>
      <c r="Q24" s="132">
        <v>51</v>
      </c>
      <c r="R24" s="132">
        <v>2085</v>
      </c>
      <c r="S24" s="132">
        <v>4564</v>
      </c>
      <c r="T24" s="132">
        <v>3545</v>
      </c>
      <c r="U24" s="132">
        <v>3742</v>
      </c>
      <c r="V24" s="132">
        <v>4</v>
      </c>
      <c r="W24" s="132">
        <v>1</v>
      </c>
      <c r="X24" s="132">
        <v>487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131">
        <v>808261.31</v>
      </c>
      <c r="C26" s="131">
        <v>369.6</v>
      </c>
      <c r="D26" s="131">
        <v>18944.150000000001</v>
      </c>
      <c r="E26" s="131">
        <v>13275.82</v>
      </c>
      <c r="F26" s="131">
        <v>0</v>
      </c>
      <c r="G26" s="131">
        <v>0</v>
      </c>
      <c r="H26" s="131">
        <v>9053.36</v>
      </c>
      <c r="I26" s="131">
        <v>64925.919999999998</v>
      </c>
      <c r="J26" s="131">
        <v>97624.6</v>
      </c>
      <c r="K26" s="131">
        <v>202965.19</v>
      </c>
      <c r="L26" s="131">
        <v>9313.86</v>
      </c>
      <c r="M26" s="131">
        <v>0</v>
      </c>
      <c r="N26" s="131">
        <v>5332.85</v>
      </c>
      <c r="O26" s="131">
        <v>24964.53</v>
      </c>
      <c r="P26" s="131">
        <v>209606.57</v>
      </c>
      <c r="Q26" s="131">
        <v>2264.11</v>
      </c>
      <c r="R26" s="131">
        <v>81700.56</v>
      </c>
      <c r="S26" s="131">
        <v>8679.19</v>
      </c>
      <c r="T26" s="131">
        <v>43101.99</v>
      </c>
      <c r="U26" s="131">
        <v>16139.01</v>
      </c>
      <c r="V26" s="131">
        <v>0</v>
      </c>
      <c r="W26" s="131">
        <v>0</v>
      </c>
      <c r="X26" s="131">
        <v>0</v>
      </c>
    </row>
    <row r="27" spans="1:24" x14ac:dyDescent="0.25">
      <c r="A27" s="2" t="s">
        <v>11</v>
      </c>
      <c r="B27" s="131">
        <v>13103014.17</v>
      </c>
      <c r="C27" s="131">
        <v>373604.5</v>
      </c>
      <c r="D27" s="131">
        <v>540</v>
      </c>
      <c r="E27" s="131">
        <v>1959660</v>
      </c>
      <c r="F27" s="131">
        <v>2520</v>
      </c>
      <c r="G27" s="131">
        <v>6480</v>
      </c>
      <c r="H27" s="131">
        <v>2897400</v>
      </c>
      <c r="I27" s="131">
        <v>1980540</v>
      </c>
      <c r="J27" s="131">
        <v>567090</v>
      </c>
      <c r="K27" s="131">
        <v>685380</v>
      </c>
      <c r="L27" s="131">
        <v>418849.67</v>
      </c>
      <c r="M27" s="131">
        <v>193500</v>
      </c>
      <c r="N27" s="131">
        <v>69960</v>
      </c>
      <c r="O27" s="131">
        <v>1789440</v>
      </c>
      <c r="P27" s="131">
        <v>718680</v>
      </c>
      <c r="Q27" s="131">
        <v>6060</v>
      </c>
      <c r="R27" s="131">
        <v>324540</v>
      </c>
      <c r="S27" s="131">
        <v>96360</v>
      </c>
      <c r="T27" s="131">
        <v>396120</v>
      </c>
      <c r="U27" s="131">
        <v>588090</v>
      </c>
      <c r="V27" s="131">
        <v>1680</v>
      </c>
      <c r="W27" s="131">
        <v>0</v>
      </c>
      <c r="X27" s="131">
        <v>26520</v>
      </c>
    </row>
    <row r="28" spans="1:24" x14ac:dyDescent="0.25">
      <c r="A28" s="2" t="s">
        <v>12</v>
      </c>
      <c r="B28" s="131">
        <v>24682952.77</v>
      </c>
      <c r="C28" s="131">
        <v>41247.99</v>
      </c>
      <c r="D28" s="131">
        <v>0</v>
      </c>
      <c r="E28" s="131">
        <v>16380007.48</v>
      </c>
      <c r="F28" s="131">
        <v>82557.740000000005</v>
      </c>
      <c r="G28" s="131">
        <v>24247.919999999998</v>
      </c>
      <c r="H28" s="131">
        <v>384358.86</v>
      </c>
      <c r="I28" s="131">
        <v>1691653.67</v>
      </c>
      <c r="J28" s="131">
        <v>1423764.67</v>
      </c>
      <c r="K28" s="131">
        <v>1164022.71</v>
      </c>
      <c r="L28" s="131">
        <v>354615.72</v>
      </c>
      <c r="M28" s="131">
        <v>27060.79</v>
      </c>
      <c r="N28" s="131">
        <v>292810.65000000002</v>
      </c>
      <c r="O28" s="131">
        <v>963097.75</v>
      </c>
      <c r="P28" s="131">
        <v>981456.88</v>
      </c>
      <c r="Q28" s="131">
        <v>2814.89</v>
      </c>
      <c r="R28" s="131">
        <v>188558.03</v>
      </c>
      <c r="S28" s="131">
        <v>414102.15</v>
      </c>
      <c r="T28" s="131">
        <v>158225.35</v>
      </c>
      <c r="U28" s="131">
        <v>107539.01</v>
      </c>
      <c r="V28" s="131">
        <v>0</v>
      </c>
      <c r="W28" s="131">
        <v>0</v>
      </c>
      <c r="X28" s="131">
        <v>810.51</v>
      </c>
    </row>
    <row r="29" spans="1:24" x14ac:dyDescent="0.25">
      <c r="A29" s="2" t="s">
        <v>13</v>
      </c>
      <c r="B29" s="131">
        <v>40901717.649999999</v>
      </c>
      <c r="C29" s="131">
        <v>581447.06000000006</v>
      </c>
      <c r="D29" s="131">
        <v>455100.08</v>
      </c>
      <c r="E29" s="131">
        <v>18184000.829999998</v>
      </c>
      <c r="F29" s="131">
        <v>41943.17</v>
      </c>
      <c r="G29" s="131">
        <v>196172.56</v>
      </c>
      <c r="H29" s="131">
        <v>2689536.59</v>
      </c>
      <c r="I29" s="131">
        <v>4746159.17</v>
      </c>
      <c r="J29" s="131">
        <v>3046926.79</v>
      </c>
      <c r="K29" s="131">
        <v>3298645.69</v>
      </c>
      <c r="L29" s="131">
        <v>878850.05</v>
      </c>
      <c r="M29" s="131">
        <v>82781.25</v>
      </c>
      <c r="N29" s="131">
        <v>416447.15</v>
      </c>
      <c r="O29" s="131">
        <v>2006347.29</v>
      </c>
      <c r="P29" s="131">
        <v>2458433.67</v>
      </c>
      <c r="Q29" s="131">
        <v>5032</v>
      </c>
      <c r="R29" s="131">
        <v>180636.1</v>
      </c>
      <c r="S29" s="131">
        <v>662539.14</v>
      </c>
      <c r="T29" s="131">
        <v>576258.28</v>
      </c>
      <c r="U29" s="131">
        <v>383772.92</v>
      </c>
      <c r="V29" s="131">
        <v>0</v>
      </c>
      <c r="W29" s="131">
        <v>242.26</v>
      </c>
      <c r="X29" s="131">
        <v>10445.6</v>
      </c>
    </row>
    <row r="30" spans="1:24" x14ac:dyDescent="0.25">
      <c r="A30" s="2" t="s">
        <v>14</v>
      </c>
      <c r="B30" s="131">
        <v>1256910</v>
      </c>
      <c r="C30" s="131">
        <v>31710</v>
      </c>
      <c r="D30" s="131">
        <v>0</v>
      </c>
      <c r="E30" s="131">
        <v>128940</v>
      </c>
      <c r="F30" s="131">
        <v>210</v>
      </c>
      <c r="G30" s="131">
        <v>1260</v>
      </c>
      <c r="H30" s="131">
        <v>348960</v>
      </c>
      <c r="I30" s="131">
        <v>158550</v>
      </c>
      <c r="J30" s="131">
        <v>61110</v>
      </c>
      <c r="K30" s="131">
        <v>32550</v>
      </c>
      <c r="L30" s="131">
        <v>36870</v>
      </c>
      <c r="M30" s="131">
        <v>12390</v>
      </c>
      <c r="N30" s="131">
        <v>8400</v>
      </c>
      <c r="O30" s="131">
        <v>148050</v>
      </c>
      <c r="P30" s="131">
        <v>67620</v>
      </c>
      <c r="Q30" s="131">
        <v>0</v>
      </c>
      <c r="R30" s="131">
        <v>30870</v>
      </c>
      <c r="S30" s="131">
        <v>3780</v>
      </c>
      <c r="T30" s="131">
        <v>69930</v>
      </c>
      <c r="U30" s="131">
        <v>112350</v>
      </c>
      <c r="V30" s="131">
        <v>0</v>
      </c>
      <c r="W30" s="131">
        <v>0</v>
      </c>
      <c r="X30" s="131">
        <v>3360</v>
      </c>
    </row>
    <row r="31" spans="1:24" x14ac:dyDescent="0.25">
      <c r="A31" s="2" t="s">
        <v>15</v>
      </c>
      <c r="B31" s="131">
        <v>143010</v>
      </c>
      <c r="C31" s="131">
        <v>630</v>
      </c>
      <c r="D31" s="131">
        <v>0</v>
      </c>
      <c r="E31" s="131">
        <v>4620</v>
      </c>
      <c r="F31" s="131">
        <v>210</v>
      </c>
      <c r="G31" s="131">
        <v>0</v>
      </c>
      <c r="H31" s="131">
        <v>3990</v>
      </c>
      <c r="I31" s="131">
        <v>12600</v>
      </c>
      <c r="J31" s="131">
        <v>3360</v>
      </c>
      <c r="K31" s="131">
        <v>4620</v>
      </c>
      <c r="L31" s="131">
        <v>4200</v>
      </c>
      <c r="M31" s="131">
        <v>210</v>
      </c>
      <c r="N31" s="131">
        <v>3150</v>
      </c>
      <c r="O31" s="131">
        <v>11970</v>
      </c>
      <c r="P31" s="131">
        <v>10500</v>
      </c>
      <c r="Q31" s="131">
        <v>0</v>
      </c>
      <c r="R31" s="131">
        <v>1890</v>
      </c>
      <c r="S31" s="131">
        <v>840</v>
      </c>
      <c r="T31" s="131">
        <v>2310</v>
      </c>
      <c r="U31" s="131">
        <v>1890</v>
      </c>
      <c r="V31" s="131">
        <v>0</v>
      </c>
      <c r="W31" s="131">
        <v>0</v>
      </c>
      <c r="X31" s="131">
        <v>76020</v>
      </c>
    </row>
    <row r="32" spans="1:24" x14ac:dyDescent="0.25">
      <c r="A32" s="16" t="s">
        <v>107</v>
      </c>
      <c r="B32" s="133">
        <v>80895865.900000006</v>
      </c>
      <c r="C32" s="133">
        <v>1029009.15</v>
      </c>
      <c r="D32" s="133">
        <v>474584.23</v>
      </c>
      <c r="E32" s="133">
        <v>36670504.130000003</v>
      </c>
      <c r="F32" s="133">
        <v>127440.91</v>
      </c>
      <c r="G32" s="133">
        <v>228160.48</v>
      </c>
      <c r="H32" s="133">
        <v>6333298.8099999996</v>
      </c>
      <c r="I32" s="133">
        <v>8654428.7599999998</v>
      </c>
      <c r="J32" s="133">
        <v>5199876.0599999996</v>
      </c>
      <c r="K32" s="133">
        <v>5388183.5899999999</v>
      </c>
      <c r="L32" s="133">
        <v>1702699.3</v>
      </c>
      <c r="M32" s="133">
        <v>315942.03999999998</v>
      </c>
      <c r="N32" s="133">
        <v>796100.65</v>
      </c>
      <c r="O32" s="133">
        <v>4943869.57</v>
      </c>
      <c r="P32" s="133">
        <v>4446297.12</v>
      </c>
      <c r="Q32" s="133">
        <v>16171</v>
      </c>
      <c r="R32" s="133">
        <v>808194.69</v>
      </c>
      <c r="S32" s="133">
        <v>1186300.48</v>
      </c>
      <c r="T32" s="133">
        <v>1245945.6200000001</v>
      </c>
      <c r="U32" s="133">
        <v>1209780.94</v>
      </c>
      <c r="V32" s="133">
        <v>1680</v>
      </c>
      <c r="W32" s="133">
        <v>242.26</v>
      </c>
      <c r="X32" s="133">
        <v>117156.11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113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134">
        <v>77</v>
      </c>
      <c r="C10" s="134">
        <v>0</v>
      </c>
      <c r="D10" s="134">
        <v>0</v>
      </c>
      <c r="E10" s="134">
        <v>6</v>
      </c>
      <c r="F10" s="134">
        <v>0</v>
      </c>
      <c r="G10" s="134">
        <v>0</v>
      </c>
      <c r="H10" s="134">
        <v>2</v>
      </c>
      <c r="I10" s="134">
        <v>15</v>
      </c>
      <c r="J10" s="134">
        <v>4</v>
      </c>
      <c r="K10" s="134">
        <v>11</v>
      </c>
      <c r="L10" s="134">
        <v>0</v>
      </c>
      <c r="M10" s="134">
        <v>0</v>
      </c>
      <c r="N10" s="134">
        <v>3</v>
      </c>
      <c r="O10" s="134">
        <v>8</v>
      </c>
      <c r="P10" s="134">
        <v>17</v>
      </c>
      <c r="Q10" s="134">
        <v>0</v>
      </c>
      <c r="R10" s="134">
        <v>4</v>
      </c>
      <c r="S10" s="134">
        <v>0</v>
      </c>
      <c r="T10" s="134">
        <v>5</v>
      </c>
      <c r="U10" s="134">
        <v>2</v>
      </c>
      <c r="V10" s="134">
        <v>0</v>
      </c>
      <c r="W10" s="134">
        <v>0</v>
      </c>
      <c r="X10" s="134">
        <v>0</v>
      </c>
    </row>
    <row r="11" spans="1:24" x14ac:dyDescent="0.25">
      <c r="A11" s="2" t="s">
        <v>11</v>
      </c>
      <c r="B11" s="134">
        <v>23855</v>
      </c>
      <c r="C11" s="134">
        <v>613</v>
      </c>
      <c r="D11" s="134">
        <v>1</v>
      </c>
      <c r="E11" s="134">
        <v>3490</v>
      </c>
      <c r="F11" s="134">
        <v>6</v>
      </c>
      <c r="G11" s="134">
        <v>12</v>
      </c>
      <c r="H11" s="134">
        <v>4748</v>
      </c>
      <c r="I11" s="134">
        <v>3943</v>
      </c>
      <c r="J11" s="134">
        <v>1087</v>
      </c>
      <c r="K11" s="134">
        <v>1236</v>
      </c>
      <c r="L11" s="134">
        <v>791</v>
      </c>
      <c r="M11" s="134">
        <v>393</v>
      </c>
      <c r="N11" s="134">
        <v>118</v>
      </c>
      <c r="O11" s="134">
        <v>3332</v>
      </c>
      <c r="P11" s="134">
        <v>1298</v>
      </c>
      <c r="Q11" s="134">
        <v>13</v>
      </c>
      <c r="R11" s="134">
        <v>576</v>
      </c>
      <c r="S11" s="134">
        <v>166</v>
      </c>
      <c r="T11" s="134">
        <v>691</v>
      </c>
      <c r="U11" s="134">
        <v>1292</v>
      </c>
      <c r="V11" s="134">
        <v>1</v>
      </c>
      <c r="W11" s="134">
        <v>0</v>
      </c>
      <c r="X11" s="134">
        <v>48</v>
      </c>
    </row>
    <row r="12" spans="1:24" x14ac:dyDescent="0.25">
      <c r="A12" s="2" t="s">
        <v>12</v>
      </c>
      <c r="B12" s="134">
        <v>2701</v>
      </c>
      <c r="C12" s="134">
        <v>26</v>
      </c>
      <c r="D12" s="134">
        <v>0</v>
      </c>
      <c r="E12" s="134">
        <v>493</v>
      </c>
      <c r="F12" s="134">
        <v>5</v>
      </c>
      <c r="G12" s="134">
        <v>6</v>
      </c>
      <c r="H12" s="134">
        <v>153</v>
      </c>
      <c r="I12" s="134">
        <v>612</v>
      </c>
      <c r="J12" s="134">
        <v>152</v>
      </c>
      <c r="K12" s="134">
        <v>266</v>
      </c>
      <c r="L12" s="134">
        <v>78</v>
      </c>
      <c r="M12" s="134">
        <v>12</v>
      </c>
      <c r="N12" s="134">
        <v>65</v>
      </c>
      <c r="O12" s="134">
        <v>360</v>
      </c>
      <c r="P12" s="134">
        <v>241</v>
      </c>
      <c r="Q12" s="134">
        <v>1</v>
      </c>
      <c r="R12" s="134">
        <v>51</v>
      </c>
      <c r="S12" s="134">
        <v>59</v>
      </c>
      <c r="T12" s="134">
        <v>50</v>
      </c>
      <c r="U12" s="134">
        <v>70</v>
      </c>
      <c r="V12" s="134">
        <v>0</v>
      </c>
      <c r="W12" s="134">
        <v>0</v>
      </c>
      <c r="X12" s="134">
        <v>1</v>
      </c>
    </row>
    <row r="13" spans="1:24" x14ac:dyDescent="0.25">
      <c r="A13" s="2" t="s">
        <v>13</v>
      </c>
      <c r="B13" s="134">
        <v>9753</v>
      </c>
      <c r="C13" s="134">
        <v>160</v>
      </c>
      <c r="D13" s="134">
        <v>7</v>
      </c>
      <c r="E13" s="134">
        <v>1553</v>
      </c>
      <c r="F13" s="134">
        <v>7</v>
      </c>
      <c r="G13" s="134">
        <v>48</v>
      </c>
      <c r="H13" s="134">
        <v>923</v>
      </c>
      <c r="I13" s="134">
        <v>2213</v>
      </c>
      <c r="J13" s="134">
        <v>635</v>
      </c>
      <c r="K13" s="134">
        <v>1019</v>
      </c>
      <c r="L13" s="134">
        <v>353</v>
      </c>
      <c r="M13" s="134">
        <v>53</v>
      </c>
      <c r="N13" s="134">
        <v>192</v>
      </c>
      <c r="O13" s="134">
        <v>1156</v>
      </c>
      <c r="P13" s="134">
        <v>683</v>
      </c>
      <c r="Q13" s="134">
        <v>5</v>
      </c>
      <c r="R13" s="134">
        <v>130</v>
      </c>
      <c r="S13" s="134">
        <v>183</v>
      </c>
      <c r="T13" s="134">
        <v>183</v>
      </c>
      <c r="U13" s="134">
        <v>245</v>
      </c>
      <c r="V13" s="134">
        <v>0</v>
      </c>
      <c r="W13" s="134">
        <v>1</v>
      </c>
      <c r="X13" s="134">
        <v>4</v>
      </c>
    </row>
    <row r="14" spans="1:24" x14ac:dyDescent="0.25">
      <c r="A14" s="2" t="s">
        <v>14</v>
      </c>
      <c r="B14" s="134">
        <v>4860</v>
      </c>
      <c r="C14" s="134">
        <v>127</v>
      </c>
      <c r="D14" s="134">
        <v>0</v>
      </c>
      <c r="E14" s="134">
        <v>510</v>
      </c>
      <c r="F14" s="134">
        <v>0</v>
      </c>
      <c r="G14" s="134">
        <v>5</v>
      </c>
      <c r="H14" s="134">
        <v>1394</v>
      </c>
      <c r="I14" s="134">
        <v>637</v>
      </c>
      <c r="J14" s="134">
        <v>235</v>
      </c>
      <c r="K14" s="134">
        <v>108</v>
      </c>
      <c r="L14" s="134">
        <v>155</v>
      </c>
      <c r="M14" s="134">
        <v>46</v>
      </c>
      <c r="N14" s="134">
        <v>30</v>
      </c>
      <c r="O14" s="134">
        <v>575</v>
      </c>
      <c r="P14" s="134">
        <v>259</v>
      </c>
      <c r="Q14" s="134">
        <v>0</v>
      </c>
      <c r="R14" s="134">
        <v>112</v>
      </c>
      <c r="S14" s="134">
        <v>14</v>
      </c>
      <c r="T14" s="134">
        <v>266</v>
      </c>
      <c r="U14" s="134">
        <v>378</v>
      </c>
      <c r="V14" s="134">
        <v>0</v>
      </c>
      <c r="W14" s="134">
        <v>0</v>
      </c>
      <c r="X14" s="134">
        <v>9</v>
      </c>
    </row>
    <row r="15" spans="1:24" x14ac:dyDescent="0.25">
      <c r="A15" s="2" t="s">
        <v>15</v>
      </c>
      <c r="B15" s="134">
        <v>556</v>
      </c>
      <c r="C15" s="134">
        <v>3</v>
      </c>
      <c r="D15" s="134">
        <v>0</v>
      </c>
      <c r="E15" s="134">
        <v>18</v>
      </c>
      <c r="F15" s="134">
        <v>1</v>
      </c>
      <c r="G15" s="134">
        <v>0</v>
      </c>
      <c r="H15" s="134">
        <v>18</v>
      </c>
      <c r="I15" s="134">
        <v>50</v>
      </c>
      <c r="J15" s="134">
        <v>13</v>
      </c>
      <c r="K15" s="134">
        <v>17</v>
      </c>
      <c r="L15" s="134">
        <v>18</v>
      </c>
      <c r="M15" s="134">
        <v>1</v>
      </c>
      <c r="N15" s="134">
        <v>13</v>
      </c>
      <c r="O15" s="134">
        <v>48</v>
      </c>
      <c r="P15" s="134">
        <v>39</v>
      </c>
      <c r="Q15" s="134">
        <v>0</v>
      </c>
      <c r="R15" s="134">
        <v>9</v>
      </c>
      <c r="S15" s="134">
        <v>2</v>
      </c>
      <c r="T15" s="134">
        <v>9</v>
      </c>
      <c r="U15" s="134">
        <v>4</v>
      </c>
      <c r="V15" s="134">
        <v>0</v>
      </c>
      <c r="W15" s="134">
        <v>0</v>
      </c>
      <c r="X15" s="134">
        <v>293</v>
      </c>
    </row>
    <row r="16" spans="1:24" x14ac:dyDescent="0.25">
      <c r="A16" s="16" t="s">
        <v>107</v>
      </c>
      <c r="B16" s="136">
        <v>41802</v>
      </c>
      <c r="C16" s="136">
        <v>929</v>
      </c>
      <c r="D16" s="136">
        <v>8</v>
      </c>
      <c r="E16" s="136">
        <v>6070</v>
      </c>
      <c r="F16" s="136">
        <v>19</v>
      </c>
      <c r="G16" s="136">
        <v>71</v>
      </c>
      <c r="H16" s="136">
        <v>7238</v>
      </c>
      <c r="I16" s="136">
        <v>7470</v>
      </c>
      <c r="J16" s="136">
        <v>2126</v>
      </c>
      <c r="K16" s="136">
        <v>2657</v>
      </c>
      <c r="L16" s="136">
        <v>1395</v>
      </c>
      <c r="M16" s="136">
        <v>505</v>
      </c>
      <c r="N16" s="136">
        <v>421</v>
      </c>
      <c r="O16" s="136">
        <v>5479</v>
      </c>
      <c r="P16" s="136">
        <v>2537</v>
      </c>
      <c r="Q16" s="136">
        <v>19</v>
      </c>
      <c r="R16" s="136">
        <v>882</v>
      </c>
      <c r="S16" s="136">
        <v>424</v>
      </c>
      <c r="T16" s="136">
        <v>1204</v>
      </c>
      <c r="U16" s="136">
        <v>1991</v>
      </c>
      <c r="V16" s="136">
        <v>1</v>
      </c>
      <c r="W16" s="136">
        <v>1</v>
      </c>
      <c r="X16" s="136">
        <v>355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134">
        <v>470</v>
      </c>
      <c r="C18" s="134">
        <v>0</v>
      </c>
      <c r="D18" s="134">
        <v>0</v>
      </c>
      <c r="E18" s="134">
        <v>17</v>
      </c>
      <c r="F18" s="134">
        <v>0</v>
      </c>
      <c r="G18" s="134">
        <v>0</v>
      </c>
      <c r="H18" s="134">
        <v>2</v>
      </c>
      <c r="I18" s="134">
        <v>28</v>
      </c>
      <c r="J18" s="134">
        <v>10</v>
      </c>
      <c r="K18" s="134">
        <v>46</v>
      </c>
      <c r="L18" s="134">
        <v>0</v>
      </c>
      <c r="M18" s="134">
        <v>0</v>
      </c>
      <c r="N18" s="134">
        <v>6</v>
      </c>
      <c r="O18" s="134">
        <v>23</v>
      </c>
      <c r="P18" s="134">
        <v>258</v>
      </c>
      <c r="Q18" s="134">
        <v>0</v>
      </c>
      <c r="R18" s="134">
        <v>63</v>
      </c>
      <c r="S18" s="134">
        <v>0</v>
      </c>
      <c r="T18" s="134">
        <v>12</v>
      </c>
      <c r="U18" s="134">
        <v>5</v>
      </c>
      <c r="V18" s="134">
        <v>0</v>
      </c>
      <c r="W18" s="134">
        <v>0</v>
      </c>
      <c r="X18" s="134">
        <v>0</v>
      </c>
    </row>
    <row r="19" spans="1:24" x14ac:dyDescent="0.25">
      <c r="A19" s="2" t="s">
        <v>11</v>
      </c>
      <c r="B19" s="134">
        <v>23808</v>
      </c>
      <c r="C19" s="134">
        <v>610</v>
      </c>
      <c r="D19" s="134">
        <v>1</v>
      </c>
      <c r="E19" s="134">
        <v>3485</v>
      </c>
      <c r="F19" s="134">
        <v>6</v>
      </c>
      <c r="G19" s="134">
        <v>12</v>
      </c>
      <c r="H19" s="134">
        <v>4738</v>
      </c>
      <c r="I19" s="134">
        <v>3936</v>
      </c>
      <c r="J19" s="134">
        <v>1086</v>
      </c>
      <c r="K19" s="134">
        <v>1233</v>
      </c>
      <c r="L19" s="134">
        <v>790</v>
      </c>
      <c r="M19" s="134">
        <v>393</v>
      </c>
      <c r="N19" s="134">
        <v>118</v>
      </c>
      <c r="O19" s="134">
        <v>3323</v>
      </c>
      <c r="P19" s="134">
        <v>1295</v>
      </c>
      <c r="Q19" s="134">
        <v>13</v>
      </c>
      <c r="R19" s="134">
        <v>574</v>
      </c>
      <c r="S19" s="134">
        <v>166</v>
      </c>
      <c r="T19" s="134">
        <v>691</v>
      </c>
      <c r="U19" s="134">
        <v>1289</v>
      </c>
      <c r="V19" s="134">
        <v>1</v>
      </c>
      <c r="W19" s="134">
        <v>0</v>
      </c>
      <c r="X19" s="134">
        <v>48</v>
      </c>
    </row>
    <row r="20" spans="1:24" x14ac:dyDescent="0.25">
      <c r="A20" s="2" t="s">
        <v>12</v>
      </c>
      <c r="B20" s="134">
        <v>73631</v>
      </c>
      <c r="C20" s="134">
        <v>97</v>
      </c>
      <c r="D20" s="134">
        <v>0</v>
      </c>
      <c r="E20" s="134">
        <v>54838</v>
      </c>
      <c r="F20" s="134">
        <v>256</v>
      </c>
      <c r="G20" s="134">
        <v>53</v>
      </c>
      <c r="H20" s="134">
        <v>641</v>
      </c>
      <c r="I20" s="134">
        <v>3030</v>
      </c>
      <c r="J20" s="134">
        <v>6723</v>
      </c>
      <c r="K20" s="134">
        <v>1645</v>
      </c>
      <c r="L20" s="134">
        <v>649</v>
      </c>
      <c r="M20" s="134">
        <v>43</v>
      </c>
      <c r="N20" s="134">
        <v>325</v>
      </c>
      <c r="O20" s="134">
        <v>1782</v>
      </c>
      <c r="P20" s="134">
        <v>2635</v>
      </c>
      <c r="Q20" s="134">
        <v>6</v>
      </c>
      <c r="R20" s="134">
        <v>179</v>
      </c>
      <c r="S20" s="134">
        <v>350</v>
      </c>
      <c r="T20" s="134">
        <v>147</v>
      </c>
      <c r="U20" s="134">
        <v>231</v>
      </c>
      <c r="V20" s="134">
        <v>0</v>
      </c>
      <c r="W20" s="134">
        <v>0</v>
      </c>
      <c r="X20" s="134">
        <v>1</v>
      </c>
    </row>
    <row r="21" spans="1:24" x14ac:dyDescent="0.25">
      <c r="A21" s="2" t="s">
        <v>13</v>
      </c>
      <c r="B21" s="134">
        <v>121778</v>
      </c>
      <c r="C21" s="134">
        <v>1346</v>
      </c>
      <c r="D21" s="134">
        <v>114</v>
      </c>
      <c r="E21" s="134">
        <v>60361</v>
      </c>
      <c r="F21" s="134">
        <v>148</v>
      </c>
      <c r="G21" s="134">
        <v>809</v>
      </c>
      <c r="H21" s="134">
        <v>8176</v>
      </c>
      <c r="I21" s="134">
        <v>15414</v>
      </c>
      <c r="J21" s="134">
        <v>8157</v>
      </c>
      <c r="K21" s="134">
        <v>6997</v>
      </c>
      <c r="L21" s="134">
        <v>2878</v>
      </c>
      <c r="M21" s="134">
        <v>425</v>
      </c>
      <c r="N21" s="134">
        <v>1279</v>
      </c>
      <c r="O21" s="134">
        <v>6080</v>
      </c>
      <c r="P21" s="134">
        <v>6214</v>
      </c>
      <c r="Q21" s="134">
        <v>17</v>
      </c>
      <c r="R21" s="134">
        <v>494</v>
      </c>
      <c r="S21" s="134">
        <v>1219</v>
      </c>
      <c r="T21" s="134">
        <v>781</v>
      </c>
      <c r="U21" s="134">
        <v>853</v>
      </c>
      <c r="V21" s="134">
        <v>0</v>
      </c>
      <c r="W21" s="134">
        <v>1</v>
      </c>
      <c r="X21" s="134">
        <v>15</v>
      </c>
    </row>
    <row r="22" spans="1:24" x14ac:dyDescent="0.25">
      <c r="A22" s="2" t="s">
        <v>14</v>
      </c>
      <c r="B22" s="134">
        <v>4850</v>
      </c>
      <c r="C22" s="134">
        <v>127</v>
      </c>
      <c r="D22" s="134">
        <v>0</v>
      </c>
      <c r="E22" s="134">
        <v>510</v>
      </c>
      <c r="F22" s="134">
        <v>0</v>
      </c>
      <c r="G22" s="134">
        <v>5</v>
      </c>
      <c r="H22" s="134">
        <v>1392</v>
      </c>
      <c r="I22" s="134">
        <v>635</v>
      </c>
      <c r="J22" s="134">
        <v>235</v>
      </c>
      <c r="K22" s="134">
        <v>108</v>
      </c>
      <c r="L22" s="134">
        <v>155</v>
      </c>
      <c r="M22" s="134">
        <v>46</v>
      </c>
      <c r="N22" s="134">
        <v>30</v>
      </c>
      <c r="O22" s="134">
        <v>573</v>
      </c>
      <c r="P22" s="134">
        <v>257</v>
      </c>
      <c r="Q22" s="134">
        <v>0</v>
      </c>
      <c r="R22" s="134">
        <v>112</v>
      </c>
      <c r="S22" s="134">
        <v>14</v>
      </c>
      <c r="T22" s="134">
        <v>265</v>
      </c>
      <c r="U22" s="134">
        <v>377</v>
      </c>
      <c r="V22" s="134">
        <v>0</v>
      </c>
      <c r="W22" s="134">
        <v>0</v>
      </c>
      <c r="X22" s="134">
        <v>9</v>
      </c>
    </row>
    <row r="23" spans="1:24" x14ac:dyDescent="0.25">
      <c r="A23" s="2" t="s">
        <v>15</v>
      </c>
      <c r="B23" s="134">
        <v>556</v>
      </c>
      <c r="C23" s="134">
        <v>3</v>
      </c>
      <c r="D23" s="134">
        <v>0</v>
      </c>
      <c r="E23" s="134">
        <v>18</v>
      </c>
      <c r="F23" s="134">
        <v>1</v>
      </c>
      <c r="G23" s="134">
        <v>0</v>
      </c>
      <c r="H23" s="134">
        <v>18</v>
      </c>
      <c r="I23" s="134">
        <v>50</v>
      </c>
      <c r="J23" s="134">
        <v>13</v>
      </c>
      <c r="K23" s="134">
        <v>17</v>
      </c>
      <c r="L23" s="134">
        <v>18</v>
      </c>
      <c r="M23" s="134">
        <v>1</v>
      </c>
      <c r="N23" s="134">
        <v>13</v>
      </c>
      <c r="O23" s="134">
        <v>48</v>
      </c>
      <c r="P23" s="134">
        <v>39</v>
      </c>
      <c r="Q23" s="134">
        <v>0</v>
      </c>
      <c r="R23" s="134">
        <v>9</v>
      </c>
      <c r="S23" s="134">
        <v>2</v>
      </c>
      <c r="T23" s="134">
        <v>9</v>
      </c>
      <c r="U23" s="134">
        <v>4</v>
      </c>
      <c r="V23" s="134">
        <v>0</v>
      </c>
      <c r="W23" s="134">
        <v>0</v>
      </c>
      <c r="X23" s="134">
        <v>293</v>
      </c>
    </row>
    <row r="24" spans="1:24" x14ac:dyDescent="0.25">
      <c r="A24" s="16" t="s">
        <v>107</v>
      </c>
      <c r="B24" s="136">
        <v>225093</v>
      </c>
      <c r="C24" s="136">
        <v>2183</v>
      </c>
      <c r="D24" s="136">
        <v>115</v>
      </c>
      <c r="E24" s="136">
        <v>119229</v>
      </c>
      <c r="F24" s="136">
        <v>411</v>
      </c>
      <c r="G24" s="136">
        <v>879</v>
      </c>
      <c r="H24" s="136">
        <v>14967</v>
      </c>
      <c r="I24" s="136">
        <v>23093</v>
      </c>
      <c r="J24" s="136">
        <v>16224</v>
      </c>
      <c r="K24" s="136">
        <v>10046</v>
      </c>
      <c r="L24" s="136">
        <v>4490</v>
      </c>
      <c r="M24" s="136">
        <v>908</v>
      </c>
      <c r="N24" s="136">
        <v>1771</v>
      </c>
      <c r="O24" s="136">
        <v>11829</v>
      </c>
      <c r="P24" s="136">
        <v>10698</v>
      </c>
      <c r="Q24" s="136">
        <v>36</v>
      </c>
      <c r="R24" s="136">
        <v>1431</v>
      </c>
      <c r="S24" s="136">
        <v>1751</v>
      </c>
      <c r="T24" s="136">
        <v>1905</v>
      </c>
      <c r="U24" s="136">
        <v>2759</v>
      </c>
      <c r="V24" s="136">
        <v>1</v>
      </c>
      <c r="W24" s="136">
        <v>1</v>
      </c>
      <c r="X24" s="136">
        <v>366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135">
        <v>291817.64</v>
      </c>
      <c r="C26" s="135">
        <v>0</v>
      </c>
      <c r="D26" s="135">
        <v>0</v>
      </c>
      <c r="E26" s="135">
        <v>8743.98</v>
      </c>
      <c r="F26" s="135">
        <v>0</v>
      </c>
      <c r="G26" s="135">
        <v>0</v>
      </c>
      <c r="H26" s="135">
        <v>703.68</v>
      </c>
      <c r="I26" s="135">
        <v>10933.74</v>
      </c>
      <c r="J26" s="135">
        <v>5461.51</v>
      </c>
      <c r="K26" s="135">
        <v>22067.87</v>
      </c>
      <c r="L26" s="135">
        <v>0</v>
      </c>
      <c r="M26" s="135">
        <v>0</v>
      </c>
      <c r="N26" s="135">
        <v>4336</v>
      </c>
      <c r="O26" s="135">
        <v>14884.66</v>
      </c>
      <c r="P26" s="135">
        <v>178916.35</v>
      </c>
      <c r="Q26" s="135">
        <v>0</v>
      </c>
      <c r="R26" s="135">
        <v>38363.410000000003</v>
      </c>
      <c r="S26" s="135">
        <v>0</v>
      </c>
      <c r="T26" s="135">
        <v>5363.26</v>
      </c>
      <c r="U26" s="135">
        <v>2043.18</v>
      </c>
      <c r="V26" s="135">
        <v>0</v>
      </c>
      <c r="W26" s="135">
        <v>0</v>
      </c>
      <c r="X26" s="135">
        <v>0</v>
      </c>
    </row>
    <row r="27" spans="1:24" x14ac:dyDescent="0.25">
      <c r="A27" s="2" t="s">
        <v>11</v>
      </c>
      <c r="B27" s="135">
        <v>10427821.98</v>
      </c>
      <c r="C27" s="135">
        <v>283320</v>
      </c>
      <c r="D27" s="135">
        <v>540</v>
      </c>
      <c r="E27" s="135">
        <v>1536060</v>
      </c>
      <c r="F27" s="135">
        <v>3000</v>
      </c>
      <c r="G27" s="135">
        <v>4200</v>
      </c>
      <c r="H27" s="135">
        <v>2314880</v>
      </c>
      <c r="I27" s="135">
        <v>1576440</v>
      </c>
      <c r="J27" s="135">
        <v>468240</v>
      </c>
      <c r="K27" s="135">
        <v>438420</v>
      </c>
      <c r="L27" s="135">
        <v>341700</v>
      </c>
      <c r="M27" s="135">
        <v>160140</v>
      </c>
      <c r="N27" s="135">
        <v>54240</v>
      </c>
      <c r="O27" s="135">
        <v>1458780</v>
      </c>
      <c r="P27" s="135">
        <v>614400</v>
      </c>
      <c r="Q27" s="135">
        <v>5220</v>
      </c>
      <c r="R27" s="135">
        <v>248520</v>
      </c>
      <c r="S27" s="135">
        <v>56880</v>
      </c>
      <c r="T27" s="135">
        <v>326220</v>
      </c>
      <c r="U27" s="135">
        <v>515441.98</v>
      </c>
      <c r="V27" s="135">
        <v>180</v>
      </c>
      <c r="W27" s="135">
        <v>0</v>
      </c>
      <c r="X27" s="135">
        <v>21000</v>
      </c>
    </row>
    <row r="28" spans="1:24" x14ac:dyDescent="0.25">
      <c r="A28" s="2" t="s">
        <v>12</v>
      </c>
      <c r="B28" s="135">
        <v>20116961.789999999</v>
      </c>
      <c r="C28" s="135">
        <v>33050.58</v>
      </c>
      <c r="D28" s="135">
        <v>0</v>
      </c>
      <c r="E28" s="135">
        <v>13868094.26</v>
      </c>
      <c r="F28" s="135">
        <v>195175.56</v>
      </c>
      <c r="G28" s="135">
        <v>27620.42</v>
      </c>
      <c r="H28" s="135">
        <v>278767.07</v>
      </c>
      <c r="I28" s="135">
        <v>1299409.8700000001</v>
      </c>
      <c r="J28" s="135">
        <v>1254498.26</v>
      </c>
      <c r="K28" s="135">
        <v>709271.3</v>
      </c>
      <c r="L28" s="135">
        <v>331655.05</v>
      </c>
      <c r="M28" s="135">
        <v>17905.77</v>
      </c>
      <c r="N28" s="135">
        <v>114963.35</v>
      </c>
      <c r="O28" s="135">
        <v>762755.41</v>
      </c>
      <c r="P28" s="135">
        <v>868377.84</v>
      </c>
      <c r="Q28" s="135">
        <v>2596.46</v>
      </c>
      <c r="R28" s="135">
        <v>79175</v>
      </c>
      <c r="S28" s="135">
        <v>114414.75</v>
      </c>
      <c r="T28" s="135">
        <v>68496.69</v>
      </c>
      <c r="U28" s="135">
        <v>90606.18</v>
      </c>
      <c r="V28" s="135">
        <v>0</v>
      </c>
      <c r="W28" s="135">
        <v>0</v>
      </c>
      <c r="X28" s="135">
        <v>127.97</v>
      </c>
    </row>
    <row r="29" spans="1:24" x14ac:dyDescent="0.25">
      <c r="A29" s="2" t="s">
        <v>13</v>
      </c>
      <c r="B29" s="135">
        <v>31422361.489999998</v>
      </c>
      <c r="C29" s="135">
        <v>402358.19</v>
      </c>
      <c r="D29" s="135">
        <v>26768.97</v>
      </c>
      <c r="E29" s="135">
        <v>14922122.85</v>
      </c>
      <c r="F29" s="135">
        <v>36890.089999999997</v>
      </c>
      <c r="G29" s="135">
        <v>190211.65</v>
      </c>
      <c r="H29" s="135">
        <v>2591232.4500000002</v>
      </c>
      <c r="I29" s="135">
        <v>3770079.45</v>
      </c>
      <c r="J29" s="135">
        <v>2230233.77</v>
      </c>
      <c r="K29" s="135">
        <v>1699752.52</v>
      </c>
      <c r="L29" s="135">
        <v>858097.65</v>
      </c>
      <c r="M29" s="135">
        <v>101352.79</v>
      </c>
      <c r="N29" s="135">
        <v>320967.45</v>
      </c>
      <c r="O29" s="135">
        <v>1718648.42</v>
      </c>
      <c r="P29" s="135">
        <v>1705086.77</v>
      </c>
      <c r="Q29" s="135">
        <v>4899.9799999999996</v>
      </c>
      <c r="R29" s="135">
        <v>140084.93</v>
      </c>
      <c r="S29" s="135">
        <v>250066.87</v>
      </c>
      <c r="T29" s="135">
        <v>228769.04</v>
      </c>
      <c r="U29" s="135">
        <v>221592.05</v>
      </c>
      <c r="V29" s="135">
        <v>0</v>
      </c>
      <c r="W29" s="135">
        <v>240</v>
      </c>
      <c r="X29" s="135">
        <v>2905.6</v>
      </c>
    </row>
    <row r="30" spans="1:24" x14ac:dyDescent="0.25">
      <c r="A30" s="2" t="s">
        <v>14</v>
      </c>
      <c r="B30" s="135">
        <v>1021545</v>
      </c>
      <c r="C30" s="135">
        <v>26670</v>
      </c>
      <c r="D30" s="135">
        <v>0</v>
      </c>
      <c r="E30" s="135">
        <v>107100</v>
      </c>
      <c r="F30" s="135">
        <v>0</v>
      </c>
      <c r="G30" s="135">
        <v>1050</v>
      </c>
      <c r="H30" s="135">
        <v>293685</v>
      </c>
      <c r="I30" s="135">
        <v>133770</v>
      </c>
      <c r="J30" s="135">
        <v>49350</v>
      </c>
      <c r="K30" s="135">
        <v>22680</v>
      </c>
      <c r="L30" s="135">
        <v>32550</v>
      </c>
      <c r="M30" s="135">
        <v>9660</v>
      </c>
      <c r="N30" s="135">
        <v>6300</v>
      </c>
      <c r="O30" s="135">
        <v>120750</v>
      </c>
      <c r="P30" s="135">
        <v>54390</v>
      </c>
      <c r="Q30" s="135">
        <v>0</v>
      </c>
      <c r="R30" s="135">
        <v>23520</v>
      </c>
      <c r="S30" s="135">
        <v>2940</v>
      </c>
      <c r="T30" s="135">
        <v>55860</v>
      </c>
      <c r="U30" s="135">
        <v>79380</v>
      </c>
      <c r="V30" s="135">
        <v>0</v>
      </c>
      <c r="W30" s="135">
        <v>0</v>
      </c>
      <c r="X30" s="135">
        <v>1890</v>
      </c>
    </row>
    <row r="31" spans="1:24" x14ac:dyDescent="0.25">
      <c r="A31" s="2" t="s">
        <v>15</v>
      </c>
      <c r="B31" s="135">
        <v>116760</v>
      </c>
      <c r="C31" s="135">
        <v>630</v>
      </c>
      <c r="D31" s="135">
        <v>0</v>
      </c>
      <c r="E31" s="135">
        <v>3780</v>
      </c>
      <c r="F31" s="135">
        <v>210</v>
      </c>
      <c r="G31" s="135">
        <v>0</v>
      </c>
      <c r="H31" s="135">
        <v>3780</v>
      </c>
      <c r="I31" s="135">
        <v>10500</v>
      </c>
      <c r="J31" s="135">
        <v>2730</v>
      </c>
      <c r="K31" s="135">
        <v>3570</v>
      </c>
      <c r="L31" s="135">
        <v>3780</v>
      </c>
      <c r="M31" s="135">
        <v>210</v>
      </c>
      <c r="N31" s="135">
        <v>2730</v>
      </c>
      <c r="O31" s="135">
        <v>10080</v>
      </c>
      <c r="P31" s="135">
        <v>8190</v>
      </c>
      <c r="Q31" s="135">
        <v>0</v>
      </c>
      <c r="R31" s="135">
        <v>1890</v>
      </c>
      <c r="S31" s="135">
        <v>420</v>
      </c>
      <c r="T31" s="135">
        <v>1890</v>
      </c>
      <c r="U31" s="135">
        <v>840</v>
      </c>
      <c r="V31" s="135">
        <v>0</v>
      </c>
      <c r="W31" s="135">
        <v>0</v>
      </c>
      <c r="X31" s="135">
        <v>61530</v>
      </c>
    </row>
    <row r="32" spans="1:24" x14ac:dyDescent="0.25">
      <c r="A32" s="16" t="s">
        <v>107</v>
      </c>
      <c r="B32" s="137">
        <v>63397267.899999999</v>
      </c>
      <c r="C32" s="137">
        <v>746028.77</v>
      </c>
      <c r="D32" s="137">
        <v>27308.97</v>
      </c>
      <c r="E32" s="137">
        <v>30445901.09</v>
      </c>
      <c r="F32" s="137">
        <v>235275.65</v>
      </c>
      <c r="G32" s="137">
        <v>223082.07</v>
      </c>
      <c r="H32" s="137">
        <v>5483048.2000000002</v>
      </c>
      <c r="I32" s="137">
        <v>6801133.0599999996</v>
      </c>
      <c r="J32" s="137">
        <v>4010513.54</v>
      </c>
      <c r="K32" s="137">
        <v>2895761.69</v>
      </c>
      <c r="L32" s="137">
        <v>1567782.7</v>
      </c>
      <c r="M32" s="137">
        <v>289268.56</v>
      </c>
      <c r="N32" s="137">
        <v>503536.8</v>
      </c>
      <c r="O32" s="137">
        <v>4085898.49</v>
      </c>
      <c r="P32" s="137">
        <v>3429360.96</v>
      </c>
      <c r="Q32" s="137">
        <v>12716.44</v>
      </c>
      <c r="R32" s="137">
        <v>531553.34</v>
      </c>
      <c r="S32" s="137">
        <v>424721.62</v>
      </c>
      <c r="T32" s="137">
        <v>686598.99</v>
      </c>
      <c r="U32" s="137">
        <v>909903.39</v>
      </c>
      <c r="V32" s="137">
        <v>180</v>
      </c>
      <c r="W32" s="137">
        <v>240</v>
      </c>
      <c r="X32" s="137">
        <v>87453.57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114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138">
        <v>52</v>
      </c>
      <c r="C10" s="138">
        <v>0</v>
      </c>
      <c r="D10" s="138">
        <v>0</v>
      </c>
      <c r="E10" s="138">
        <v>6</v>
      </c>
      <c r="F10" s="138">
        <v>0</v>
      </c>
      <c r="G10" s="138">
        <v>0</v>
      </c>
      <c r="H10" s="138">
        <v>2</v>
      </c>
      <c r="I10" s="138">
        <v>12</v>
      </c>
      <c r="J10" s="138">
        <v>3</v>
      </c>
      <c r="K10" s="138">
        <v>6</v>
      </c>
      <c r="L10" s="138">
        <v>1</v>
      </c>
      <c r="M10" s="138">
        <v>0</v>
      </c>
      <c r="N10" s="138">
        <v>1</v>
      </c>
      <c r="O10" s="138">
        <v>4</v>
      </c>
      <c r="P10" s="138">
        <v>10</v>
      </c>
      <c r="Q10" s="138">
        <v>0</v>
      </c>
      <c r="R10" s="138">
        <v>3</v>
      </c>
      <c r="S10" s="138">
        <v>0</v>
      </c>
      <c r="T10" s="138">
        <v>2</v>
      </c>
      <c r="U10" s="138">
        <v>2</v>
      </c>
      <c r="V10" s="138">
        <v>0</v>
      </c>
      <c r="W10" s="138">
        <v>0</v>
      </c>
      <c r="X10" s="138">
        <v>0</v>
      </c>
    </row>
    <row r="11" spans="1:24" x14ac:dyDescent="0.25">
      <c r="A11" s="2" t="s">
        <v>11</v>
      </c>
      <c r="B11" s="138">
        <v>22655</v>
      </c>
      <c r="C11" s="138">
        <v>549</v>
      </c>
      <c r="D11" s="138">
        <v>0</v>
      </c>
      <c r="E11" s="138">
        <v>3223</v>
      </c>
      <c r="F11" s="138">
        <v>6</v>
      </c>
      <c r="G11" s="138">
        <v>9</v>
      </c>
      <c r="H11" s="138">
        <v>4411</v>
      </c>
      <c r="I11" s="138">
        <v>3948</v>
      </c>
      <c r="J11" s="138">
        <v>1016</v>
      </c>
      <c r="K11" s="138">
        <v>1091</v>
      </c>
      <c r="L11" s="138">
        <v>759</v>
      </c>
      <c r="M11" s="138">
        <v>406</v>
      </c>
      <c r="N11" s="138">
        <v>124</v>
      </c>
      <c r="O11" s="138">
        <v>3174</v>
      </c>
      <c r="P11" s="138">
        <v>1260</v>
      </c>
      <c r="Q11" s="138">
        <v>11</v>
      </c>
      <c r="R11" s="138">
        <v>549</v>
      </c>
      <c r="S11" s="138">
        <v>169</v>
      </c>
      <c r="T11" s="138">
        <v>623</v>
      </c>
      <c r="U11" s="138">
        <v>1278</v>
      </c>
      <c r="V11" s="138">
        <v>1</v>
      </c>
      <c r="W11" s="138">
        <v>0</v>
      </c>
      <c r="X11" s="138">
        <v>48</v>
      </c>
    </row>
    <row r="12" spans="1:24" x14ac:dyDescent="0.25">
      <c r="A12" s="2" t="s">
        <v>12</v>
      </c>
      <c r="B12" s="138">
        <v>2562</v>
      </c>
      <c r="C12" s="138">
        <v>27</v>
      </c>
      <c r="D12" s="138">
        <v>0</v>
      </c>
      <c r="E12" s="138">
        <v>448</v>
      </c>
      <c r="F12" s="138">
        <v>3</v>
      </c>
      <c r="G12" s="138">
        <v>6</v>
      </c>
      <c r="H12" s="138">
        <v>141</v>
      </c>
      <c r="I12" s="138">
        <v>583</v>
      </c>
      <c r="J12" s="138">
        <v>143</v>
      </c>
      <c r="K12" s="138">
        <v>255</v>
      </c>
      <c r="L12" s="138">
        <v>80</v>
      </c>
      <c r="M12" s="138">
        <v>10</v>
      </c>
      <c r="N12" s="138">
        <v>61</v>
      </c>
      <c r="O12" s="138">
        <v>349</v>
      </c>
      <c r="P12" s="138">
        <v>235</v>
      </c>
      <c r="Q12" s="138">
        <v>1</v>
      </c>
      <c r="R12" s="138">
        <v>45</v>
      </c>
      <c r="S12" s="138">
        <v>62</v>
      </c>
      <c r="T12" s="138">
        <v>49</v>
      </c>
      <c r="U12" s="138">
        <v>63</v>
      </c>
      <c r="V12" s="138">
        <v>0</v>
      </c>
      <c r="W12" s="138">
        <v>0</v>
      </c>
      <c r="X12" s="138">
        <v>1</v>
      </c>
    </row>
    <row r="13" spans="1:24" x14ac:dyDescent="0.25">
      <c r="A13" s="2" t="s">
        <v>13</v>
      </c>
      <c r="B13" s="138">
        <v>10364</v>
      </c>
      <c r="C13" s="138">
        <v>163</v>
      </c>
      <c r="D13" s="138">
        <v>7</v>
      </c>
      <c r="E13" s="138">
        <v>1631</v>
      </c>
      <c r="F13" s="138">
        <v>7</v>
      </c>
      <c r="G13" s="138">
        <v>53</v>
      </c>
      <c r="H13" s="138">
        <v>935</v>
      </c>
      <c r="I13" s="138">
        <v>2458</v>
      </c>
      <c r="J13" s="138">
        <v>672</v>
      </c>
      <c r="K13" s="138">
        <v>1008</v>
      </c>
      <c r="L13" s="138">
        <v>387</v>
      </c>
      <c r="M13" s="138">
        <v>51</v>
      </c>
      <c r="N13" s="138">
        <v>196</v>
      </c>
      <c r="O13" s="138">
        <v>1252</v>
      </c>
      <c r="P13" s="138">
        <v>689</v>
      </c>
      <c r="Q13" s="138">
        <v>8</v>
      </c>
      <c r="R13" s="138">
        <v>153</v>
      </c>
      <c r="S13" s="138">
        <v>248</v>
      </c>
      <c r="T13" s="138">
        <v>191</v>
      </c>
      <c r="U13" s="138">
        <v>251</v>
      </c>
      <c r="V13" s="138">
        <v>0</v>
      </c>
      <c r="W13" s="138">
        <v>1</v>
      </c>
      <c r="X13" s="138">
        <v>3</v>
      </c>
    </row>
    <row r="14" spans="1:24" x14ac:dyDescent="0.25">
      <c r="A14" s="2" t="s">
        <v>14</v>
      </c>
      <c r="B14" s="138">
        <v>4403</v>
      </c>
      <c r="C14" s="138">
        <v>121</v>
      </c>
      <c r="D14" s="138">
        <v>0</v>
      </c>
      <c r="E14" s="138">
        <v>440</v>
      </c>
      <c r="F14" s="138">
        <v>1</v>
      </c>
      <c r="G14" s="138">
        <v>4</v>
      </c>
      <c r="H14" s="138">
        <v>1253</v>
      </c>
      <c r="I14" s="138">
        <v>590</v>
      </c>
      <c r="J14" s="138">
        <v>204</v>
      </c>
      <c r="K14" s="138">
        <v>94</v>
      </c>
      <c r="L14" s="138">
        <v>136</v>
      </c>
      <c r="M14" s="138">
        <v>44</v>
      </c>
      <c r="N14" s="138">
        <v>29</v>
      </c>
      <c r="O14" s="138">
        <v>529</v>
      </c>
      <c r="P14" s="138">
        <v>236</v>
      </c>
      <c r="Q14" s="138">
        <v>1</v>
      </c>
      <c r="R14" s="138">
        <v>107</v>
      </c>
      <c r="S14" s="138">
        <v>13</v>
      </c>
      <c r="T14" s="138">
        <v>233</v>
      </c>
      <c r="U14" s="138">
        <v>359</v>
      </c>
      <c r="V14" s="138">
        <v>0</v>
      </c>
      <c r="W14" s="138">
        <v>0</v>
      </c>
      <c r="X14" s="138">
        <v>9</v>
      </c>
    </row>
    <row r="15" spans="1:24" x14ac:dyDescent="0.25">
      <c r="A15" s="2" t="s">
        <v>15</v>
      </c>
      <c r="B15" s="138">
        <v>522</v>
      </c>
      <c r="C15" s="138">
        <v>3</v>
      </c>
      <c r="D15" s="138">
        <v>0</v>
      </c>
      <c r="E15" s="138">
        <v>16</v>
      </c>
      <c r="F15" s="138">
        <v>1</v>
      </c>
      <c r="G15" s="138">
        <v>0</v>
      </c>
      <c r="H15" s="138">
        <v>16</v>
      </c>
      <c r="I15" s="138">
        <v>51</v>
      </c>
      <c r="J15" s="138">
        <v>13</v>
      </c>
      <c r="K15" s="138">
        <v>17</v>
      </c>
      <c r="L15" s="138">
        <v>20</v>
      </c>
      <c r="M15" s="138">
        <v>1</v>
      </c>
      <c r="N15" s="138">
        <v>14</v>
      </c>
      <c r="O15" s="138">
        <v>41</v>
      </c>
      <c r="P15" s="138">
        <v>37</v>
      </c>
      <c r="Q15" s="138">
        <v>0</v>
      </c>
      <c r="R15" s="138">
        <v>9</v>
      </c>
      <c r="S15" s="138">
        <v>3</v>
      </c>
      <c r="T15" s="138">
        <v>8</v>
      </c>
      <c r="U15" s="138">
        <v>4</v>
      </c>
      <c r="V15" s="138">
        <v>0</v>
      </c>
      <c r="W15" s="138">
        <v>0</v>
      </c>
      <c r="X15" s="138">
        <v>268</v>
      </c>
    </row>
    <row r="16" spans="1:24" x14ac:dyDescent="0.25">
      <c r="A16" s="16" t="s">
        <v>107</v>
      </c>
      <c r="B16" s="140">
        <v>40558</v>
      </c>
      <c r="C16" s="140">
        <v>863</v>
      </c>
      <c r="D16" s="140">
        <v>7</v>
      </c>
      <c r="E16" s="140">
        <v>5764</v>
      </c>
      <c r="F16" s="140">
        <v>18</v>
      </c>
      <c r="G16" s="140">
        <v>72</v>
      </c>
      <c r="H16" s="140">
        <v>6758</v>
      </c>
      <c r="I16" s="140">
        <v>7642</v>
      </c>
      <c r="J16" s="140">
        <v>2051</v>
      </c>
      <c r="K16" s="140">
        <v>2471</v>
      </c>
      <c r="L16" s="140">
        <v>1383</v>
      </c>
      <c r="M16" s="140">
        <v>512</v>
      </c>
      <c r="N16" s="140">
        <v>425</v>
      </c>
      <c r="O16" s="140">
        <v>5349</v>
      </c>
      <c r="P16" s="140">
        <v>2467</v>
      </c>
      <c r="Q16" s="140">
        <v>21</v>
      </c>
      <c r="R16" s="140">
        <v>866</v>
      </c>
      <c r="S16" s="140">
        <v>495</v>
      </c>
      <c r="T16" s="140">
        <v>1106</v>
      </c>
      <c r="U16" s="140">
        <v>1957</v>
      </c>
      <c r="V16" s="140">
        <v>1</v>
      </c>
      <c r="W16" s="140">
        <v>1</v>
      </c>
      <c r="X16" s="140">
        <v>329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138">
        <v>128</v>
      </c>
      <c r="C18" s="138">
        <v>0</v>
      </c>
      <c r="D18" s="138">
        <v>0</v>
      </c>
      <c r="E18" s="138">
        <v>15</v>
      </c>
      <c r="F18" s="138">
        <v>0</v>
      </c>
      <c r="G18" s="138">
        <v>0</v>
      </c>
      <c r="H18" s="138">
        <v>3</v>
      </c>
      <c r="I18" s="138">
        <v>23</v>
      </c>
      <c r="J18" s="138">
        <v>7</v>
      </c>
      <c r="K18" s="138">
        <v>14</v>
      </c>
      <c r="L18" s="138">
        <v>1</v>
      </c>
      <c r="M18" s="138">
        <v>0</v>
      </c>
      <c r="N18" s="138">
        <v>2</v>
      </c>
      <c r="O18" s="138">
        <v>10</v>
      </c>
      <c r="P18" s="138">
        <v>31</v>
      </c>
      <c r="Q18" s="138">
        <v>0</v>
      </c>
      <c r="R18" s="138">
        <v>15</v>
      </c>
      <c r="S18" s="138">
        <v>0</v>
      </c>
      <c r="T18" s="138">
        <v>2</v>
      </c>
      <c r="U18" s="138">
        <v>5</v>
      </c>
      <c r="V18" s="138">
        <v>0</v>
      </c>
      <c r="W18" s="138">
        <v>0</v>
      </c>
      <c r="X18" s="138">
        <v>0</v>
      </c>
    </row>
    <row r="19" spans="1:24" x14ac:dyDescent="0.25">
      <c r="A19" s="2" t="s">
        <v>11</v>
      </c>
      <c r="B19" s="138">
        <v>22613</v>
      </c>
      <c r="C19" s="138">
        <v>549</v>
      </c>
      <c r="D19" s="138">
        <v>0</v>
      </c>
      <c r="E19" s="138">
        <v>3214</v>
      </c>
      <c r="F19" s="138">
        <v>6</v>
      </c>
      <c r="G19" s="138">
        <v>9</v>
      </c>
      <c r="H19" s="138">
        <v>4405</v>
      </c>
      <c r="I19" s="138">
        <v>3942</v>
      </c>
      <c r="J19" s="138">
        <v>1013</v>
      </c>
      <c r="K19" s="138">
        <v>1091</v>
      </c>
      <c r="L19" s="138">
        <v>755</v>
      </c>
      <c r="M19" s="138">
        <v>405</v>
      </c>
      <c r="N19" s="138">
        <v>123</v>
      </c>
      <c r="O19" s="138">
        <v>3170</v>
      </c>
      <c r="P19" s="138">
        <v>1258</v>
      </c>
      <c r="Q19" s="138">
        <v>11</v>
      </c>
      <c r="R19" s="138">
        <v>548</v>
      </c>
      <c r="S19" s="138">
        <v>169</v>
      </c>
      <c r="T19" s="138">
        <v>622</v>
      </c>
      <c r="U19" s="138">
        <v>1274</v>
      </c>
      <c r="V19" s="138">
        <v>1</v>
      </c>
      <c r="W19" s="138">
        <v>0</v>
      </c>
      <c r="X19" s="138">
        <v>48</v>
      </c>
    </row>
    <row r="20" spans="1:24" x14ac:dyDescent="0.25">
      <c r="A20" s="2" t="s">
        <v>12</v>
      </c>
      <c r="B20" s="138">
        <v>52828</v>
      </c>
      <c r="C20" s="138">
        <v>54</v>
      </c>
      <c r="D20" s="138">
        <v>0</v>
      </c>
      <c r="E20" s="138">
        <v>37539</v>
      </c>
      <c r="F20" s="138">
        <v>75</v>
      </c>
      <c r="G20" s="138">
        <v>21</v>
      </c>
      <c r="H20" s="138">
        <v>472</v>
      </c>
      <c r="I20" s="138">
        <v>2844</v>
      </c>
      <c r="J20" s="138">
        <v>5286</v>
      </c>
      <c r="K20" s="138">
        <v>1444</v>
      </c>
      <c r="L20" s="138">
        <v>434</v>
      </c>
      <c r="M20" s="138">
        <v>43</v>
      </c>
      <c r="N20" s="138">
        <v>196</v>
      </c>
      <c r="O20" s="138">
        <v>1334</v>
      </c>
      <c r="P20" s="138">
        <v>2250</v>
      </c>
      <c r="Q20" s="138">
        <v>6</v>
      </c>
      <c r="R20" s="138">
        <v>147</v>
      </c>
      <c r="S20" s="138">
        <v>342</v>
      </c>
      <c r="T20" s="138">
        <v>120</v>
      </c>
      <c r="U20" s="138">
        <v>220</v>
      </c>
      <c r="V20" s="138">
        <v>0</v>
      </c>
      <c r="W20" s="138">
        <v>0</v>
      </c>
      <c r="X20" s="138">
        <v>1</v>
      </c>
    </row>
    <row r="21" spans="1:24" x14ac:dyDescent="0.25">
      <c r="A21" s="2" t="s">
        <v>13</v>
      </c>
      <c r="B21" s="138">
        <v>120721</v>
      </c>
      <c r="C21" s="138">
        <v>1254</v>
      </c>
      <c r="D21" s="138">
        <v>86</v>
      </c>
      <c r="E21" s="138">
        <v>57858</v>
      </c>
      <c r="F21" s="138">
        <v>252</v>
      </c>
      <c r="G21" s="138">
        <v>511</v>
      </c>
      <c r="H21" s="138">
        <v>7801</v>
      </c>
      <c r="I21" s="138">
        <v>17677</v>
      </c>
      <c r="J21" s="138">
        <v>7423</v>
      </c>
      <c r="K21" s="138">
        <v>6312</v>
      </c>
      <c r="L21" s="138">
        <v>5076</v>
      </c>
      <c r="M21" s="138">
        <v>218</v>
      </c>
      <c r="N21" s="138">
        <v>1098</v>
      </c>
      <c r="O21" s="138">
        <v>6482</v>
      </c>
      <c r="P21" s="138">
        <v>5606</v>
      </c>
      <c r="Q21" s="138">
        <v>24</v>
      </c>
      <c r="R21" s="138">
        <v>546</v>
      </c>
      <c r="S21" s="138">
        <v>804</v>
      </c>
      <c r="T21" s="138">
        <v>802</v>
      </c>
      <c r="U21" s="138">
        <v>882</v>
      </c>
      <c r="V21" s="138">
        <v>0</v>
      </c>
      <c r="W21" s="138">
        <v>1</v>
      </c>
      <c r="X21" s="138">
        <v>8</v>
      </c>
    </row>
    <row r="22" spans="1:24" x14ac:dyDescent="0.25">
      <c r="A22" s="2" t="s">
        <v>14</v>
      </c>
      <c r="B22" s="138">
        <v>4392</v>
      </c>
      <c r="C22" s="138">
        <v>120</v>
      </c>
      <c r="D22" s="138">
        <v>0</v>
      </c>
      <c r="E22" s="138">
        <v>440</v>
      </c>
      <c r="F22" s="138">
        <v>1</v>
      </c>
      <c r="G22" s="138">
        <v>4</v>
      </c>
      <c r="H22" s="138">
        <v>1251</v>
      </c>
      <c r="I22" s="138">
        <v>588</v>
      </c>
      <c r="J22" s="138">
        <v>204</v>
      </c>
      <c r="K22" s="138">
        <v>94</v>
      </c>
      <c r="L22" s="138">
        <v>136</v>
      </c>
      <c r="M22" s="138">
        <v>44</v>
      </c>
      <c r="N22" s="138">
        <v>29</v>
      </c>
      <c r="O22" s="138">
        <v>526</v>
      </c>
      <c r="P22" s="138">
        <v>234</v>
      </c>
      <c r="Q22" s="138">
        <v>1</v>
      </c>
      <c r="R22" s="138">
        <v>107</v>
      </c>
      <c r="S22" s="138">
        <v>13</v>
      </c>
      <c r="T22" s="138">
        <v>233</v>
      </c>
      <c r="U22" s="138">
        <v>359</v>
      </c>
      <c r="V22" s="138">
        <v>0</v>
      </c>
      <c r="W22" s="138">
        <v>0</v>
      </c>
      <c r="X22" s="138">
        <v>8</v>
      </c>
    </row>
    <row r="23" spans="1:24" x14ac:dyDescent="0.25">
      <c r="A23" s="2" t="s">
        <v>15</v>
      </c>
      <c r="B23" s="138">
        <v>522</v>
      </c>
      <c r="C23" s="138">
        <v>3</v>
      </c>
      <c r="D23" s="138">
        <v>0</v>
      </c>
      <c r="E23" s="138">
        <v>16</v>
      </c>
      <c r="F23" s="138">
        <v>1</v>
      </c>
      <c r="G23" s="138">
        <v>0</v>
      </c>
      <c r="H23" s="138">
        <v>16</v>
      </c>
      <c r="I23" s="138">
        <v>51</v>
      </c>
      <c r="J23" s="138">
        <v>13</v>
      </c>
      <c r="K23" s="138">
        <v>17</v>
      </c>
      <c r="L23" s="138">
        <v>20</v>
      </c>
      <c r="M23" s="138">
        <v>1</v>
      </c>
      <c r="N23" s="138">
        <v>14</v>
      </c>
      <c r="O23" s="138">
        <v>41</v>
      </c>
      <c r="P23" s="138">
        <v>37</v>
      </c>
      <c r="Q23" s="138">
        <v>0</v>
      </c>
      <c r="R23" s="138">
        <v>9</v>
      </c>
      <c r="S23" s="138">
        <v>3</v>
      </c>
      <c r="T23" s="138">
        <v>8</v>
      </c>
      <c r="U23" s="138">
        <v>4</v>
      </c>
      <c r="V23" s="138">
        <v>0</v>
      </c>
      <c r="W23" s="138">
        <v>0</v>
      </c>
      <c r="X23" s="138">
        <v>268</v>
      </c>
    </row>
    <row r="24" spans="1:24" x14ac:dyDescent="0.25">
      <c r="A24" s="16" t="s">
        <v>107</v>
      </c>
      <c r="B24" s="140">
        <v>201204</v>
      </c>
      <c r="C24" s="140">
        <v>1980</v>
      </c>
      <c r="D24" s="140">
        <v>86</v>
      </c>
      <c r="E24" s="140">
        <v>99082</v>
      </c>
      <c r="F24" s="140">
        <v>335</v>
      </c>
      <c r="G24" s="140">
        <v>545</v>
      </c>
      <c r="H24" s="140">
        <v>13948</v>
      </c>
      <c r="I24" s="140">
        <v>25125</v>
      </c>
      <c r="J24" s="140">
        <v>13946</v>
      </c>
      <c r="K24" s="140">
        <v>8972</v>
      </c>
      <c r="L24" s="140">
        <v>6422</v>
      </c>
      <c r="M24" s="140">
        <v>711</v>
      </c>
      <c r="N24" s="140">
        <v>1462</v>
      </c>
      <c r="O24" s="140">
        <v>11563</v>
      </c>
      <c r="P24" s="140">
        <v>9416</v>
      </c>
      <c r="Q24" s="140">
        <v>42</v>
      </c>
      <c r="R24" s="140">
        <v>1372</v>
      </c>
      <c r="S24" s="140">
        <v>1331</v>
      </c>
      <c r="T24" s="140">
        <v>1787</v>
      </c>
      <c r="U24" s="140">
        <v>2744</v>
      </c>
      <c r="V24" s="140">
        <v>1</v>
      </c>
      <c r="W24" s="140">
        <v>1</v>
      </c>
      <c r="X24" s="140">
        <v>333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139">
        <v>61734.02</v>
      </c>
      <c r="C26" s="139">
        <v>0</v>
      </c>
      <c r="D26" s="139">
        <v>0</v>
      </c>
      <c r="E26" s="139">
        <v>7524.67</v>
      </c>
      <c r="F26" s="139">
        <v>0</v>
      </c>
      <c r="G26" s="139">
        <v>0</v>
      </c>
      <c r="H26" s="139">
        <v>1771.7</v>
      </c>
      <c r="I26" s="139">
        <v>6778.26</v>
      </c>
      <c r="J26" s="139">
        <v>4031.41</v>
      </c>
      <c r="K26" s="139">
        <v>5403.42</v>
      </c>
      <c r="L26" s="139">
        <v>286.27</v>
      </c>
      <c r="M26" s="139">
        <v>0</v>
      </c>
      <c r="N26" s="139">
        <v>1229.4000000000001</v>
      </c>
      <c r="O26" s="139">
        <v>7645.04</v>
      </c>
      <c r="P26" s="139">
        <v>17772.96</v>
      </c>
      <c r="Q26" s="139">
        <v>0</v>
      </c>
      <c r="R26" s="139">
        <v>5698.81</v>
      </c>
      <c r="S26" s="139">
        <v>0</v>
      </c>
      <c r="T26" s="139">
        <v>1564</v>
      </c>
      <c r="U26" s="139">
        <v>2028.08</v>
      </c>
      <c r="V26" s="139">
        <v>0</v>
      </c>
      <c r="W26" s="139">
        <v>0</v>
      </c>
      <c r="X26" s="139">
        <v>0</v>
      </c>
    </row>
    <row r="27" spans="1:24" x14ac:dyDescent="0.25">
      <c r="A27" s="2" t="s">
        <v>11</v>
      </c>
      <c r="B27" s="139">
        <v>9893560</v>
      </c>
      <c r="C27" s="139">
        <v>255900</v>
      </c>
      <c r="D27" s="139">
        <v>0</v>
      </c>
      <c r="E27" s="139">
        <v>1399440</v>
      </c>
      <c r="F27" s="139">
        <v>2760</v>
      </c>
      <c r="G27" s="139">
        <v>3900</v>
      </c>
      <c r="H27" s="139">
        <v>2138220</v>
      </c>
      <c r="I27" s="139">
        <v>1575390</v>
      </c>
      <c r="J27" s="139">
        <v>434940</v>
      </c>
      <c r="K27" s="139">
        <v>391620</v>
      </c>
      <c r="L27" s="139">
        <v>334980</v>
      </c>
      <c r="M27" s="139">
        <v>168660</v>
      </c>
      <c r="N27" s="139">
        <v>57300</v>
      </c>
      <c r="O27" s="139">
        <v>1391440</v>
      </c>
      <c r="P27" s="139">
        <v>592950</v>
      </c>
      <c r="Q27" s="139">
        <v>4620</v>
      </c>
      <c r="R27" s="139">
        <v>247440</v>
      </c>
      <c r="S27" s="139">
        <v>59820</v>
      </c>
      <c r="T27" s="139">
        <v>294960</v>
      </c>
      <c r="U27" s="139">
        <v>516960</v>
      </c>
      <c r="V27" s="139">
        <v>300</v>
      </c>
      <c r="W27" s="139">
        <v>0</v>
      </c>
      <c r="X27" s="139">
        <v>21960</v>
      </c>
    </row>
    <row r="28" spans="1:24" x14ac:dyDescent="0.25">
      <c r="A28" s="2" t="s">
        <v>12</v>
      </c>
      <c r="B28" s="139">
        <v>14497878.810000001</v>
      </c>
      <c r="C28" s="139">
        <v>22315.25</v>
      </c>
      <c r="D28" s="139">
        <v>0</v>
      </c>
      <c r="E28" s="139">
        <v>9463288.3599999994</v>
      </c>
      <c r="F28" s="139">
        <v>24866.42</v>
      </c>
      <c r="G28" s="139">
        <v>7855.23</v>
      </c>
      <c r="H28" s="139">
        <v>196016.51</v>
      </c>
      <c r="I28" s="139">
        <v>1125011.51</v>
      </c>
      <c r="J28" s="139">
        <v>1050559.5</v>
      </c>
      <c r="K28" s="139">
        <v>585350.39</v>
      </c>
      <c r="L28" s="139">
        <v>257882.36</v>
      </c>
      <c r="M28" s="139">
        <v>12910.19</v>
      </c>
      <c r="N28" s="139">
        <v>81144.09</v>
      </c>
      <c r="O28" s="139">
        <v>600773.54</v>
      </c>
      <c r="P28" s="139">
        <v>772372.23</v>
      </c>
      <c r="Q28" s="139">
        <v>2012.82</v>
      </c>
      <c r="R28" s="139">
        <v>59874.33</v>
      </c>
      <c r="S28" s="139">
        <v>102347.46</v>
      </c>
      <c r="T28" s="139">
        <v>50551.01</v>
      </c>
      <c r="U28" s="139">
        <v>81867.61</v>
      </c>
      <c r="V28" s="139">
        <v>0</v>
      </c>
      <c r="W28" s="139">
        <v>0</v>
      </c>
      <c r="X28" s="139">
        <v>880</v>
      </c>
    </row>
    <row r="29" spans="1:24" x14ac:dyDescent="0.25">
      <c r="A29" s="2" t="s">
        <v>13</v>
      </c>
      <c r="B29" s="139">
        <v>31426512.050000001</v>
      </c>
      <c r="C29" s="139">
        <v>345160.91</v>
      </c>
      <c r="D29" s="139">
        <v>23273.599999999999</v>
      </c>
      <c r="E29" s="139">
        <v>14507101.4</v>
      </c>
      <c r="F29" s="139">
        <v>48886.49</v>
      </c>
      <c r="G29" s="139">
        <v>117015.62</v>
      </c>
      <c r="H29" s="139">
        <v>2550144.3199999998</v>
      </c>
      <c r="I29" s="139">
        <v>4213588.95</v>
      </c>
      <c r="J29" s="139">
        <v>2075247.35</v>
      </c>
      <c r="K29" s="139">
        <v>1509492.76</v>
      </c>
      <c r="L29" s="139">
        <v>1295038.3400000001</v>
      </c>
      <c r="M29" s="139">
        <v>59528.04</v>
      </c>
      <c r="N29" s="139">
        <v>285648.11</v>
      </c>
      <c r="O29" s="139">
        <v>1978599.57</v>
      </c>
      <c r="P29" s="139">
        <v>1603568.33</v>
      </c>
      <c r="Q29" s="139">
        <v>8945.6</v>
      </c>
      <c r="R29" s="139">
        <v>170064.01</v>
      </c>
      <c r="S29" s="139">
        <v>182043.97</v>
      </c>
      <c r="T29" s="139">
        <v>212603.62</v>
      </c>
      <c r="U29" s="139">
        <v>237794.56</v>
      </c>
      <c r="V29" s="139">
        <v>0</v>
      </c>
      <c r="W29" s="139">
        <v>240</v>
      </c>
      <c r="X29" s="139">
        <v>2526.5</v>
      </c>
    </row>
    <row r="30" spans="1:24" x14ac:dyDescent="0.25">
      <c r="A30" s="2" t="s">
        <v>14</v>
      </c>
      <c r="B30" s="139">
        <v>927675</v>
      </c>
      <c r="C30" s="139">
        <v>26355</v>
      </c>
      <c r="D30" s="139">
        <v>0</v>
      </c>
      <c r="E30" s="139">
        <v>92400</v>
      </c>
      <c r="F30" s="139">
        <v>210</v>
      </c>
      <c r="G30" s="139">
        <v>840</v>
      </c>
      <c r="H30" s="139">
        <v>263550</v>
      </c>
      <c r="I30" s="139">
        <v>123900</v>
      </c>
      <c r="J30" s="139">
        <v>42840</v>
      </c>
      <c r="K30" s="139">
        <v>19740</v>
      </c>
      <c r="L30" s="139">
        <v>28560</v>
      </c>
      <c r="M30" s="139">
        <v>9240</v>
      </c>
      <c r="N30" s="139">
        <v>6090</v>
      </c>
      <c r="O30" s="139">
        <v>111930</v>
      </c>
      <c r="P30" s="139">
        <v>49560</v>
      </c>
      <c r="Q30" s="139">
        <v>210</v>
      </c>
      <c r="R30" s="139">
        <v>22470</v>
      </c>
      <c r="S30" s="139">
        <v>2730</v>
      </c>
      <c r="T30" s="139">
        <v>48930</v>
      </c>
      <c r="U30" s="139">
        <v>75390</v>
      </c>
      <c r="V30" s="139">
        <v>0</v>
      </c>
      <c r="W30" s="139">
        <v>0</v>
      </c>
      <c r="X30" s="139">
        <v>2730</v>
      </c>
    </row>
    <row r="31" spans="1:24" x14ac:dyDescent="0.25">
      <c r="A31" s="2" t="s">
        <v>15</v>
      </c>
      <c r="B31" s="139">
        <v>109620</v>
      </c>
      <c r="C31" s="139">
        <v>630</v>
      </c>
      <c r="D31" s="139">
        <v>0</v>
      </c>
      <c r="E31" s="139">
        <v>3360</v>
      </c>
      <c r="F31" s="139">
        <v>210</v>
      </c>
      <c r="G31" s="139">
        <v>0</v>
      </c>
      <c r="H31" s="139">
        <v>3360</v>
      </c>
      <c r="I31" s="139">
        <v>10710</v>
      </c>
      <c r="J31" s="139">
        <v>2730</v>
      </c>
      <c r="K31" s="139">
        <v>3570</v>
      </c>
      <c r="L31" s="139">
        <v>4200</v>
      </c>
      <c r="M31" s="139">
        <v>210</v>
      </c>
      <c r="N31" s="139">
        <v>2940</v>
      </c>
      <c r="O31" s="139">
        <v>8610</v>
      </c>
      <c r="P31" s="139">
        <v>7770</v>
      </c>
      <c r="Q31" s="139">
        <v>0</v>
      </c>
      <c r="R31" s="139">
        <v>1890</v>
      </c>
      <c r="S31" s="139">
        <v>630</v>
      </c>
      <c r="T31" s="139">
        <v>1680</v>
      </c>
      <c r="U31" s="139">
        <v>840</v>
      </c>
      <c r="V31" s="139">
        <v>0</v>
      </c>
      <c r="W31" s="139">
        <v>0</v>
      </c>
      <c r="X31" s="139">
        <v>56280</v>
      </c>
    </row>
    <row r="32" spans="1:24" x14ac:dyDescent="0.25">
      <c r="A32" s="16" t="s">
        <v>107</v>
      </c>
      <c r="B32" s="141">
        <v>56916979.880000003</v>
      </c>
      <c r="C32" s="141">
        <v>650361.16</v>
      </c>
      <c r="D32" s="141">
        <v>23273.599999999999</v>
      </c>
      <c r="E32" s="141">
        <v>25473114.43</v>
      </c>
      <c r="F32" s="141">
        <v>76932.91</v>
      </c>
      <c r="G32" s="141">
        <v>129610.85</v>
      </c>
      <c r="H32" s="141">
        <v>5153062.53</v>
      </c>
      <c r="I32" s="141">
        <v>7055378.7199999997</v>
      </c>
      <c r="J32" s="141">
        <v>3610348.26</v>
      </c>
      <c r="K32" s="141">
        <v>2515176.5699999998</v>
      </c>
      <c r="L32" s="141">
        <v>1920946.97</v>
      </c>
      <c r="M32" s="141">
        <v>250548.23</v>
      </c>
      <c r="N32" s="141">
        <v>434351.6</v>
      </c>
      <c r="O32" s="141">
        <v>4098998.15</v>
      </c>
      <c r="P32" s="141">
        <v>3043993.52</v>
      </c>
      <c r="Q32" s="141">
        <v>15788.42</v>
      </c>
      <c r="R32" s="141">
        <v>507437.15</v>
      </c>
      <c r="S32" s="141">
        <v>347571.43</v>
      </c>
      <c r="T32" s="141">
        <v>610288.63</v>
      </c>
      <c r="U32" s="141">
        <v>914880.25</v>
      </c>
      <c r="V32" s="141">
        <v>300</v>
      </c>
      <c r="W32" s="141">
        <v>240</v>
      </c>
      <c r="X32" s="141">
        <v>84376.5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115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142">
        <v>71</v>
      </c>
      <c r="C10" s="142">
        <v>0</v>
      </c>
      <c r="D10" s="142">
        <v>0</v>
      </c>
      <c r="E10" s="142">
        <v>7</v>
      </c>
      <c r="F10" s="142">
        <v>0</v>
      </c>
      <c r="G10" s="142">
        <v>0</v>
      </c>
      <c r="H10" s="142">
        <v>1</v>
      </c>
      <c r="I10" s="142">
        <v>14</v>
      </c>
      <c r="J10" s="142">
        <v>3</v>
      </c>
      <c r="K10" s="142">
        <v>18</v>
      </c>
      <c r="L10" s="142">
        <v>1</v>
      </c>
      <c r="M10" s="142">
        <v>0</v>
      </c>
      <c r="N10" s="142">
        <v>0</v>
      </c>
      <c r="O10" s="142">
        <v>6</v>
      </c>
      <c r="P10" s="142">
        <v>8</v>
      </c>
      <c r="Q10" s="142">
        <v>0</v>
      </c>
      <c r="R10" s="142">
        <v>1</v>
      </c>
      <c r="S10" s="142">
        <v>2</v>
      </c>
      <c r="T10" s="142">
        <v>6</v>
      </c>
      <c r="U10" s="142">
        <v>4</v>
      </c>
      <c r="V10" s="142">
        <v>0</v>
      </c>
      <c r="W10" s="142">
        <v>0</v>
      </c>
      <c r="X10" s="142">
        <v>0</v>
      </c>
    </row>
    <row r="11" spans="1:24" x14ac:dyDescent="0.25">
      <c r="A11" s="2" t="s">
        <v>11</v>
      </c>
      <c r="B11" s="142">
        <v>24112</v>
      </c>
      <c r="C11" s="142">
        <v>581</v>
      </c>
      <c r="D11" s="142">
        <v>1</v>
      </c>
      <c r="E11" s="142">
        <v>3404</v>
      </c>
      <c r="F11" s="142">
        <v>5</v>
      </c>
      <c r="G11" s="142">
        <v>16</v>
      </c>
      <c r="H11" s="142">
        <v>4952</v>
      </c>
      <c r="I11" s="142">
        <v>4235</v>
      </c>
      <c r="J11" s="142">
        <v>1054</v>
      </c>
      <c r="K11" s="142">
        <v>1397</v>
      </c>
      <c r="L11" s="142">
        <v>768</v>
      </c>
      <c r="M11" s="142">
        <v>476</v>
      </c>
      <c r="N11" s="142">
        <v>127</v>
      </c>
      <c r="O11" s="142">
        <v>3219</v>
      </c>
      <c r="P11" s="142">
        <v>1273</v>
      </c>
      <c r="Q11" s="142">
        <v>11</v>
      </c>
      <c r="R11" s="142">
        <v>527</v>
      </c>
      <c r="S11" s="142">
        <v>144</v>
      </c>
      <c r="T11" s="142">
        <v>658</v>
      </c>
      <c r="U11" s="142">
        <v>1216</v>
      </c>
      <c r="V11" s="142">
        <v>2</v>
      </c>
      <c r="W11" s="142">
        <v>1</v>
      </c>
      <c r="X11" s="142">
        <v>45</v>
      </c>
    </row>
    <row r="12" spans="1:24" x14ac:dyDescent="0.25">
      <c r="A12" s="2" t="s">
        <v>12</v>
      </c>
      <c r="B12" s="142">
        <v>2616</v>
      </c>
      <c r="C12" s="142">
        <v>37</v>
      </c>
      <c r="D12" s="142">
        <v>0</v>
      </c>
      <c r="E12" s="142">
        <v>402</v>
      </c>
      <c r="F12" s="142">
        <v>5</v>
      </c>
      <c r="G12" s="142">
        <v>6</v>
      </c>
      <c r="H12" s="142">
        <v>158</v>
      </c>
      <c r="I12" s="142">
        <v>605</v>
      </c>
      <c r="J12" s="142">
        <v>132</v>
      </c>
      <c r="K12" s="142">
        <v>299</v>
      </c>
      <c r="L12" s="142">
        <v>81</v>
      </c>
      <c r="M12" s="142">
        <v>13</v>
      </c>
      <c r="N12" s="142">
        <v>62</v>
      </c>
      <c r="O12" s="142">
        <v>337</v>
      </c>
      <c r="P12" s="142">
        <v>239</v>
      </c>
      <c r="Q12" s="142">
        <v>1</v>
      </c>
      <c r="R12" s="142">
        <v>54</v>
      </c>
      <c r="S12" s="142">
        <v>53</v>
      </c>
      <c r="T12" s="142">
        <v>54</v>
      </c>
      <c r="U12" s="142">
        <v>77</v>
      </c>
      <c r="V12" s="142">
        <v>0</v>
      </c>
      <c r="W12" s="142">
        <v>0</v>
      </c>
      <c r="X12" s="142">
        <v>1</v>
      </c>
    </row>
    <row r="13" spans="1:24" x14ac:dyDescent="0.25">
      <c r="A13" s="2" t="s">
        <v>13</v>
      </c>
      <c r="B13" s="142">
        <v>10907</v>
      </c>
      <c r="C13" s="142">
        <v>181</v>
      </c>
      <c r="D13" s="142">
        <v>13</v>
      </c>
      <c r="E13" s="142">
        <v>1597</v>
      </c>
      <c r="F13" s="142">
        <v>4</v>
      </c>
      <c r="G13" s="142">
        <v>43</v>
      </c>
      <c r="H13" s="142">
        <v>1061</v>
      </c>
      <c r="I13" s="142">
        <v>2552</v>
      </c>
      <c r="J13" s="142">
        <v>580</v>
      </c>
      <c r="K13" s="142">
        <v>1291</v>
      </c>
      <c r="L13" s="142">
        <v>410</v>
      </c>
      <c r="M13" s="142">
        <v>56</v>
      </c>
      <c r="N13" s="142">
        <v>214</v>
      </c>
      <c r="O13" s="142">
        <v>1303</v>
      </c>
      <c r="P13" s="142">
        <v>732</v>
      </c>
      <c r="Q13" s="142">
        <v>7</v>
      </c>
      <c r="R13" s="142">
        <v>140</v>
      </c>
      <c r="S13" s="142">
        <v>218</v>
      </c>
      <c r="T13" s="142">
        <v>240</v>
      </c>
      <c r="U13" s="142">
        <v>258</v>
      </c>
      <c r="V13" s="142">
        <v>0</v>
      </c>
      <c r="W13" s="142">
        <v>1</v>
      </c>
      <c r="X13" s="142">
        <v>6</v>
      </c>
    </row>
    <row r="14" spans="1:24" x14ac:dyDescent="0.25">
      <c r="A14" s="2" t="s">
        <v>14</v>
      </c>
      <c r="B14" s="142">
        <v>4665</v>
      </c>
      <c r="C14" s="142">
        <v>129</v>
      </c>
      <c r="D14" s="142">
        <v>0</v>
      </c>
      <c r="E14" s="142">
        <v>464</v>
      </c>
      <c r="F14" s="142">
        <v>1</v>
      </c>
      <c r="G14" s="142">
        <v>6</v>
      </c>
      <c r="H14" s="142">
        <v>1401</v>
      </c>
      <c r="I14" s="142">
        <v>596</v>
      </c>
      <c r="J14" s="142">
        <v>221</v>
      </c>
      <c r="K14" s="142">
        <v>113</v>
      </c>
      <c r="L14" s="142">
        <v>155</v>
      </c>
      <c r="M14" s="142">
        <v>55</v>
      </c>
      <c r="N14" s="142">
        <v>28</v>
      </c>
      <c r="O14" s="142">
        <v>540</v>
      </c>
      <c r="P14" s="142">
        <v>252</v>
      </c>
      <c r="Q14" s="142">
        <v>1</v>
      </c>
      <c r="R14" s="142">
        <v>110</v>
      </c>
      <c r="S14" s="142">
        <v>13</v>
      </c>
      <c r="T14" s="142">
        <v>240</v>
      </c>
      <c r="U14" s="142">
        <v>332</v>
      </c>
      <c r="V14" s="142">
        <v>0</v>
      </c>
      <c r="W14" s="142">
        <v>0</v>
      </c>
      <c r="X14" s="142">
        <v>8</v>
      </c>
    </row>
    <row r="15" spans="1:24" x14ac:dyDescent="0.25">
      <c r="A15" s="2" t="s">
        <v>15</v>
      </c>
      <c r="B15" s="142">
        <v>583</v>
      </c>
      <c r="C15" s="142">
        <v>3</v>
      </c>
      <c r="D15" s="142">
        <v>0</v>
      </c>
      <c r="E15" s="142">
        <v>21</v>
      </c>
      <c r="F15" s="142">
        <v>2</v>
      </c>
      <c r="G15" s="142">
        <v>0</v>
      </c>
      <c r="H15" s="142">
        <v>19</v>
      </c>
      <c r="I15" s="142">
        <v>59</v>
      </c>
      <c r="J15" s="142">
        <v>15</v>
      </c>
      <c r="K15" s="142">
        <v>15</v>
      </c>
      <c r="L15" s="142">
        <v>20</v>
      </c>
      <c r="M15" s="142">
        <v>0</v>
      </c>
      <c r="N15" s="142">
        <v>14</v>
      </c>
      <c r="O15" s="142">
        <v>46</v>
      </c>
      <c r="P15" s="142">
        <v>41</v>
      </c>
      <c r="Q15" s="142">
        <v>0</v>
      </c>
      <c r="R15" s="142">
        <v>7</v>
      </c>
      <c r="S15" s="142">
        <v>2</v>
      </c>
      <c r="T15" s="142">
        <v>8</v>
      </c>
      <c r="U15" s="142">
        <v>4</v>
      </c>
      <c r="V15" s="142">
        <v>0</v>
      </c>
      <c r="W15" s="142">
        <v>0</v>
      </c>
      <c r="X15" s="142">
        <v>307</v>
      </c>
    </row>
    <row r="16" spans="1:24" x14ac:dyDescent="0.25">
      <c r="A16" s="16" t="s">
        <v>107</v>
      </c>
      <c r="B16" s="144">
        <v>42954</v>
      </c>
      <c r="C16" s="144">
        <v>931</v>
      </c>
      <c r="D16" s="144">
        <v>14</v>
      </c>
      <c r="E16" s="144">
        <v>5895</v>
      </c>
      <c r="F16" s="144">
        <v>17</v>
      </c>
      <c r="G16" s="144">
        <v>71</v>
      </c>
      <c r="H16" s="144">
        <v>7592</v>
      </c>
      <c r="I16" s="144">
        <v>8061</v>
      </c>
      <c r="J16" s="144">
        <v>2005</v>
      </c>
      <c r="K16" s="144">
        <v>3133</v>
      </c>
      <c r="L16" s="144">
        <v>1435</v>
      </c>
      <c r="M16" s="144">
        <v>600</v>
      </c>
      <c r="N16" s="144">
        <v>445</v>
      </c>
      <c r="O16" s="144">
        <v>5451</v>
      </c>
      <c r="P16" s="144">
        <v>2545</v>
      </c>
      <c r="Q16" s="144">
        <v>20</v>
      </c>
      <c r="R16" s="144">
        <v>839</v>
      </c>
      <c r="S16" s="144">
        <v>432</v>
      </c>
      <c r="T16" s="144">
        <v>1206</v>
      </c>
      <c r="U16" s="144">
        <v>1891</v>
      </c>
      <c r="V16" s="144">
        <v>2</v>
      </c>
      <c r="W16" s="144">
        <v>2</v>
      </c>
      <c r="X16" s="144">
        <v>367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142">
        <v>205</v>
      </c>
      <c r="C18" s="142">
        <v>0</v>
      </c>
      <c r="D18" s="142">
        <v>0</v>
      </c>
      <c r="E18" s="142">
        <v>19</v>
      </c>
      <c r="F18" s="142">
        <v>0</v>
      </c>
      <c r="G18" s="142">
        <v>0</v>
      </c>
      <c r="H18" s="142">
        <v>1</v>
      </c>
      <c r="I18" s="142">
        <v>33</v>
      </c>
      <c r="J18" s="142">
        <v>7</v>
      </c>
      <c r="K18" s="142">
        <v>66</v>
      </c>
      <c r="L18" s="142">
        <v>1</v>
      </c>
      <c r="M18" s="142">
        <v>0</v>
      </c>
      <c r="N18" s="142">
        <v>0</v>
      </c>
      <c r="O18" s="142">
        <v>17</v>
      </c>
      <c r="P18" s="142">
        <v>27</v>
      </c>
      <c r="Q18" s="142">
        <v>0</v>
      </c>
      <c r="R18" s="142">
        <v>8</v>
      </c>
      <c r="S18" s="142">
        <v>5</v>
      </c>
      <c r="T18" s="142">
        <v>14</v>
      </c>
      <c r="U18" s="142">
        <v>7</v>
      </c>
      <c r="V18" s="142">
        <v>0</v>
      </c>
      <c r="W18" s="142">
        <v>0</v>
      </c>
      <c r="X18" s="142">
        <v>0</v>
      </c>
    </row>
    <row r="19" spans="1:24" x14ac:dyDescent="0.25">
      <c r="A19" s="2" t="s">
        <v>11</v>
      </c>
      <c r="B19" s="142">
        <v>24079</v>
      </c>
      <c r="C19" s="142">
        <v>581</v>
      </c>
      <c r="D19" s="142">
        <v>1</v>
      </c>
      <c r="E19" s="142">
        <v>3407</v>
      </c>
      <c r="F19" s="142">
        <v>5</v>
      </c>
      <c r="G19" s="142">
        <v>16</v>
      </c>
      <c r="H19" s="142">
        <v>4940</v>
      </c>
      <c r="I19" s="142">
        <v>4225</v>
      </c>
      <c r="J19" s="142">
        <v>1051</v>
      </c>
      <c r="K19" s="142">
        <v>1405</v>
      </c>
      <c r="L19" s="142">
        <v>766</v>
      </c>
      <c r="M19" s="142">
        <v>475</v>
      </c>
      <c r="N19" s="142">
        <v>126</v>
      </c>
      <c r="O19" s="142">
        <v>3211</v>
      </c>
      <c r="P19" s="142">
        <v>1270</v>
      </c>
      <c r="Q19" s="142">
        <v>11</v>
      </c>
      <c r="R19" s="142">
        <v>525</v>
      </c>
      <c r="S19" s="142">
        <v>144</v>
      </c>
      <c r="T19" s="142">
        <v>657</v>
      </c>
      <c r="U19" s="142">
        <v>1215</v>
      </c>
      <c r="V19" s="142">
        <v>2</v>
      </c>
      <c r="W19" s="142">
        <v>1</v>
      </c>
      <c r="X19" s="142">
        <v>45</v>
      </c>
    </row>
    <row r="20" spans="1:24" x14ac:dyDescent="0.25">
      <c r="A20" s="2" t="s">
        <v>12</v>
      </c>
      <c r="B20" s="142">
        <v>43803</v>
      </c>
      <c r="C20" s="142">
        <v>156</v>
      </c>
      <c r="D20" s="142">
        <v>0</v>
      </c>
      <c r="E20" s="142">
        <v>29950</v>
      </c>
      <c r="F20" s="142">
        <v>281</v>
      </c>
      <c r="G20" s="142">
        <v>62</v>
      </c>
      <c r="H20" s="142">
        <v>520</v>
      </c>
      <c r="I20" s="142">
        <v>2670</v>
      </c>
      <c r="J20" s="142">
        <v>3773</v>
      </c>
      <c r="K20" s="142">
        <v>1659</v>
      </c>
      <c r="L20" s="142">
        <v>325</v>
      </c>
      <c r="M20" s="142">
        <v>46</v>
      </c>
      <c r="N20" s="142">
        <v>410</v>
      </c>
      <c r="O20" s="142">
        <v>1227</v>
      </c>
      <c r="P20" s="142">
        <v>1895</v>
      </c>
      <c r="Q20" s="142">
        <v>6</v>
      </c>
      <c r="R20" s="142">
        <v>189</v>
      </c>
      <c r="S20" s="142">
        <v>250</v>
      </c>
      <c r="T20" s="142">
        <v>153</v>
      </c>
      <c r="U20" s="142">
        <v>230</v>
      </c>
      <c r="V20" s="142">
        <v>0</v>
      </c>
      <c r="W20" s="142">
        <v>0</v>
      </c>
      <c r="X20" s="142">
        <v>1</v>
      </c>
    </row>
    <row r="21" spans="1:24" x14ac:dyDescent="0.25">
      <c r="A21" s="2" t="s">
        <v>13</v>
      </c>
      <c r="B21" s="142">
        <v>112816</v>
      </c>
      <c r="C21" s="142">
        <v>1584</v>
      </c>
      <c r="D21" s="142">
        <v>209</v>
      </c>
      <c r="E21" s="142">
        <v>47563</v>
      </c>
      <c r="F21" s="142">
        <v>147</v>
      </c>
      <c r="G21" s="142">
        <v>373</v>
      </c>
      <c r="H21" s="142">
        <v>8439</v>
      </c>
      <c r="I21" s="142">
        <v>17708</v>
      </c>
      <c r="J21" s="142">
        <v>6767</v>
      </c>
      <c r="K21" s="142">
        <v>10149</v>
      </c>
      <c r="L21" s="142">
        <v>2451</v>
      </c>
      <c r="M21" s="142">
        <v>182</v>
      </c>
      <c r="N21" s="142">
        <v>1009</v>
      </c>
      <c r="O21" s="142">
        <v>5444</v>
      </c>
      <c r="P21" s="142">
        <v>6342</v>
      </c>
      <c r="Q21" s="142">
        <v>21</v>
      </c>
      <c r="R21" s="142">
        <v>507</v>
      </c>
      <c r="S21" s="142">
        <v>1221</v>
      </c>
      <c r="T21" s="142">
        <v>1800</v>
      </c>
      <c r="U21" s="142">
        <v>878</v>
      </c>
      <c r="V21" s="142">
        <v>0</v>
      </c>
      <c r="W21" s="142">
        <v>1</v>
      </c>
      <c r="X21" s="142">
        <v>21</v>
      </c>
    </row>
    <row r="22" spans="1:24" x14ac:dyDescent="0.25">
      <c r="A22" s="2" t="s">
        <v>14</v>
      </c>
      <c r="B22" s="142">
        <v>4656</v>
      </c>
      <c r="C22" s="142">
        <v>129</v>
      </c>
      <c r="D22" s="142">
        <v>0</v>
      </c>
      <c r="E22" s="142">
        <v>463</v>
      </c>
      <c r="F22" s="142">
        <v>1</v>
      </c>
      <c r="G22" s="142">
        <v>6</v>
      </c>
      <c r="H22" s="142">
        <v>1399</v>
      </c>
      <c r="I22" s="142">
        <v>594</v>
      </c>
      <c r="J22" s="142">
        <v>221</v>
      </c>
      <c r="K22" s="142">
        <v>113</v>
      </c>
      <c r="L22" s="142">
        <v>155</v>
      </c>
      <c r="M22" s="142">
        <v>55</v>
      </c>
      <c r="N22" s="142">
        <v>28</v>
      </c>
      <c r="O22" s="142">
        <v>538</v>
      </c>
      <c r="P22" s="142">
        <v>250</v>
      </c>
      <c r="Q22" s="142">
        <v>1</v>
      </c>
      <c r="R22" s="142">
        <v>110</v>
      </c>
      <c r="S22" s="142">
        <v>13</v>
      </c>
      <c r="T22" s="142">
        <v>240</v>
      </c>
      <c r="U22" s="142">
        <v>332</v>
      </c>
      <c r="V22" s="142">
        <v>0</v>
      </c>
      <c r="W22" s="142">
        <v>0</v>
      </c>
      <c r="X22" s="142">
        <v>8</v>
      </c>
    </row>
    <row r="23" spans="1:24" x14ac:dyDescent="0.25">
      <c r="A23" s="2" t="s">
        <v>15</v>
      </c>
      <c r="B23" s="142">
        <v>583</v>
      </c>
      <c r="C23" s="142">
        <v>3</v>
      </c>
      <c r="D23" s="142">
        <v>0</v>
      </c>
      <c r="E23" s="142">
        <v>21</v>
      </c>
      <c r="F23" s="142">
        <v>2</v>
      </c>
      <c r="G23" s="142">
        <v>0</v>
      </c>
      <c r="H23" s="142">
        <v>19</v>
      </c>
      <c r="I23" s="142">
        <v>59</v>
      </c>
      <c r="J23" s="142">
        <v>15</v>
      </c>
      <c r="K23" s="142">
        <v>15</v>
      </c>
      <c r="L23" s="142">
        <v>20</v>
      </c>
      <c r="M23" s="142">
        <v>0</v>
      </c>
      <c r="N23" s="142">
        <v>14</v>
      </c>
      <c r="O23" s="142">
        <v>46</v>
      </c>
      <c r="P23" s="142">
        <v>41</v>
      </c>
      <c r="Q23" s="142">
        <v>0</v>
      </c>
      <c r="R23" s="142">
        <v>7</v>
      </c>
      <c r="S23" s="142">
        <v>2</v>
      </c>
      <c r="T23" s="142">
        <v>8</v>
      </c>
      <c r="U23" s="142">
        <v>4</v>
      </c>
      <c r="V23" s="142">
        <v>0</v>
      </c>
      <c r="W23" s="142">
        <v>0</v>
      </c>
      <c r="X23" s="142">
        <v>307</v>
      </c>
    </row>
    <row r="24" spans="1:24" x14ac:dyDescent="0.25">
      <c r="A24" s="16" t="s">
        <v>107</v>
      </c>
      <c r="B24" s="144">
        <v>186142</v>
      </c>
      <c r="C24" s="144">
        <v>2453</v>
      </c>
      <c r="D24" s="144">
        <v>210</v>
      </c>
      <c r="E24" s="144">
        <v>81423</v>
      </c>
      <c r="F24" s="144">
        <v>436</v>
      </c>
      <c r="G24" s="144">
        <v>457</v>
      </c>
      <c r="H24" s="144">
        <v>15318</v>
      </c>
      <c r="I24" s="144">
        <v>25289</v>
      </c>
      <c r="J24" s="144">
        <v>11834</v>
      </c>
      <c r="K24" s="144">
        <v>13407</v>
      </c>
      <c r="L24" s="144">
        <v>3718</v>
      </c>
      <c r="M24" s="144">
        <v>758</v>
      </c>
      <c r="N24" s="144">
        <v>1587</v>
      </c>
      <c r="O24" s="144">
        <v>10483</v>
      </c>
      <c r="P24" s="144">
        <v>9825</v>
      </c>
      <c r="Q24" s="144">
        <v>39</v>
      </c>
      <c r="R24" s="144">
        <v>1346</v>
      </c>
      <c r="S24" s="144">
        <v>1635</v>
      </c>
      <c r="T24" s="144">
        <v>2872</v>
      </c>
      <c r="U24" s="144">
        <v>2666</v>
      </c>
      <c r="V24" s="144">
        <v>2</v>
      </c>
      <c r="W24" s="144">
        <v>2</v>
      </c>
      <c r="X24" s="144">
        <v>382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143">
        <v>79184.149999999994</v>
      </c>
      <c r="C26" s="143">
        <v>0</v>
      </c>
      <c r="D26" s="143">
        <v>0</v>
      </c>
      <c r="E26" s="143">
        <v>8200.18</v>
      </c>
      <c r="F26" s="143">
        <v>0</v>
      </c>
      <c r="G26" s="143">
        <v>0</v>
      </c>
      <c r="H26" s="143">
        <v>426.4</v>
      </c>
      <c r="I26" s="143">
        <v>9558.52</v>
      </c>
      <c r="J26" s="143">
        <v>3888.66</v>
      </c>
      <c r="K26" s="143">
        <v>19591.009999999998</v>
      </c>
      <c r="L26" s="143">
        <v>299.89999999999998</v>
      </c>
      <c r="M26" s="143">
        <v>0</v>
      </c>
      <c r="N26" s="143">
        <v>0</v>
      </c>
      <c r="O26" s="143">
        <v>12393.83</v>
      </c>
      <c r="P26" s="143">
        <v>15508.09</v>
      </c>
      <c r="Q26" s="143">
        <v>0</v>
      </c>
      <c r="R26" s="143">
        <v>2393.63</v>
      </c>
      <c r="S26" s="143">
        <v>677.13</v>
      </c>
      <c r="T26" s="143">
        <v>3910.78</v>
      </c>
      <c r="U26" s="143">
        <v>2336.02</v>
      </c>
      <c r="V26" s="143">
        <v>0</v>
      </c>
      <c r="W26" s="143">
        <v>0</v>
      </c>
      <c r="X26" s="143">
        <v>0</v>
      </c>
    </row>
    <row r="27" spans="1:24" x14ac:dyDescent="0.25">
      <c r="A27" s="2" t="s">
        <v>11</v>
      </c>
      <c r="B27" s="143">
        <v>10372695.25</v>
      </c>
      <c r="C27" s="143">
        <v>265620</v>
      </c>
      <c r="D27" s="143">
        <v>180</v>
      </c>
      <c r="E27" s="143">
        <v>1467085.25</v>
      </c>
      <c r="F27" s="143">
        <v>2340</v>
      </c>
      <c r="G27" s="143">
        <v>6600</v>
      </c>
      <c r="H27" s="143">
        <v>2382210</v>
      </c>
      <c r="I27" s="143">
        <v>1657410</v>
      </c>
      <c r="J27" s="143">
        <v>448260</v>
      </c>
      <c r="K27" s="143">
        <v>492390</v>
      </c>
      <c r="L27" s="143">
        <v>330180</v>
      </c>
      <c r="M27" s="143">
        <v>191460</v>
      </c>
      <c r="N27" s="143">
        <v>59520</v>
      </c>
      <c r="O27" s="143">
        <v>1399790</v>
      </c>
      <c r="P27" s="143">
        <v>588600</v>
      </c>
      <c r="Q27" s="143">
        <v>4140</v>
      </c>
      <c r="R27" s="143">
        <v>219300</v>
      </c>
      <c r="S27" s="143">
        <v>52440</v>
      </c>
      <c r="T27" s="143">
        <v>310950</v>
      </c>
      <c r="U27" s="143">
        <v>472260</v>
      </c>
      <c r="V27" s="143">
        <v>840</v>
      </c>
      <c r="W27" s="143">
        <v>540</v>
      </c>
      <c r="X27" s="143">
        <v>20580</v>
      </c>
    </row>
    <row r="28" spans="1:24" x14ac:dyDescent="0.25">
      <c r="A28" s="2" t="s">
        <v>12</v>
      </c>
      <c r="B28" s="143">
        <v>10316172.609999999</v>
      </c>
      <c r="C28" s="143">
        <v>59091.360000000001</v>
      </c>
      <c r="D28" s="143">
        <v>0</v>
      </c>
      <c r="E28" s="143">
        <v>5779291.4800000004</v>
      </c>
      <c r="F28" s="143">
        <v>93199.34</v>
      </c>
      <c r="G28" s="143">
        <v>13476.95</v>
      </c>
      <c r="H28" s="143">
        <v>215840.45</v>
      </c>
      <c r="I28" s="143">
        <v>1085078.3700000001</v>
      </c>
      <c r="J28" s="143">
        <v>669033.43999999994</v>
      </c>
      <c r="K28" s="143">
        <v>642983.71</v>
      </c>
      <c r="L28" s="143">
        <v>181009.98</v>
      </c>
      <c r="M28" s="143">
        <v>16795.11</v>
      </c>
      <c r="N28" s="143">
        <v>100327.27</v>
      </c>
      <c r="O28" s="143">
        <v>564275.43000000005</v>
      </c>
      <c r="P28" s="143">
        <v>590430.30000000005</v>
      </c>
      <c r="Q28" s="143">
        <v>2269.75</v>
      </c>
      <c r="R28" s="143">
        <v>85155.79</v>
      </c>
      <c r="S28" s="143">
        <v>73353.119999999995</v>
      </c>
      <c r="T28" s="143">
        <v>57125.32</v>
      </c>
      <c r="U28" s="143">
        <v>86555.44</v>
      </c>
      <c r="V28" s="143">
        <v>0</v>
      </c>
      <c r="W28" s="143">
        <v>0</v>
      </c>
      <c r="X28" s="143">
        <v>880</v>
      </c>
    </row>
    <row r="29" spans="1:24" x14ac:dyDescent="0.25">
      <c r="A29" s="2" t="s">
        <v>13</v>
      </c>
      <c r="B29" s="143">
        <v>28608643.699999999</v>
      </c>
      <c r="C29" s="143">
        <v>476022.02</v>
      </c>
      <c r="D29" s="143">
        <v>52335.58</v>
      </c>
      <c r="E29" s="143">
        <v>11737782.289999999</v>
      </c>
      <c r="F29" s="143">
        <v>31422.69</v>
      </c>
      <c r="G29" s="143">
        <v>81273.52</v>
      </c>
      <c r="H29" s="143">
        <v>2638372.08</v>
      </c>
      <c r="I29" s="143">
        <v>4187728.54</v>
      </c>
      <c r="J29" s="143">
        <v>1830719.98</v>
      </c>
      <c r="K29" s="143">
        <v>2197746.5499999998</v>
      </c>
      <c r="L29" s="143">
        <v>737331.51</v>
      </c>
      <c r="M29" s="143">
        <v>54451.91</v>
      </c>
      <c r="N29" s="143">
        <v>272675.69</v>
      </c>
      <c r="O29" s="143">
        <v>1575028.01</v>
      </c>
      <c r="P29" s="143">
        <v>1676360.72</v>
      </c>
      <c r="Q29" s="143">
        <v>6336</v>
      </c>
      <c r="R29" s="143">
        <v>133943.5</v>
      </c>
      <c r="S29" s="143">
        <v>256979.9</v>
      </c>
      <c r="T29" s="143">
        <v>409274.95</v>
      </c>
      <c r="U29" s="143">
        <v>246345.54</v>
      </c>
      <c r="V29" s="143">
        <v>0</v>
      </c>
      <c r="W29" s="143">
        <v>240.22</v>
      </c>
      <c r="X29" s="143">
        <v>6272.5</v>
      </c>
    </row>
    <row r="30" spans="1:24" x14ac:dyDescent="0.25">
      <c r="A30" s="2" t="s">
        <v>14</v>
      </c>
      <c r="B30" s="143">
        <v>980175</v>
      </c>
      <c r="C30" s="143">
        <v>27090</v>
      </c>
      <c r="D30" s="143">
        <v>0</v>
      </c>
      <c r="E30" s="143">
        <v>97440</v>
      </c>
      <c r="F30" s="143">
        <v>210</v>
      </c>
      <c r="G30" s="143">
        <v>1260</v>
      </c>
      <c r="H30" s="143">
        <v>294630</v>
      </c>
      <c r="I30" s="143">
        <v>125160</v>
      </c>
      <c r="J30" s="143">
        <v>46410</v>
      </c>
      <c r="K30" s="143">
        <v>23730</v>
      </c>
      <c r="L30" s="143">
        <v>32550</v>
      </c>
      <c r="M30" s="143">
        <v>11550</v>
      </c>
      <c r="N30" s="143">
        <v>5880</v>
      </c>
      <c r="O30" s="143">
        <v>113400</v>
      </c>
      <c r="P30" s="143">
        <v>52920</v>
      </c>
      <c r="Q30" s="143">
        <v>210</v>
      </c>
      <c r="R30" s="143">
        <v>23100</v>
      </c>
      <c r="S30" s="143">
        <v>2730</v>
      </c>
      <c r="T30" s="143">
        <v>50400</v>
      </c>
      <c r="U30" s="143">
        <v>69825</v>
      </c>
      <c r="V30" s="143">
        <v>0</v>
      </c>
      <c r="W30" s="143">
        <v>0</v>
      </c>
      <c r="X30" s="143">
        <v>1680</v>
      </c>
    </row>
    <row r="31" spans="1:24" x14ac:dyDescent="0.25">
      <c r="A31" s="2" t="s">
        <v>15</v>
      </c>
      <c r="B31" s="143">
        <v>122430</v>
      </c>
      <c r="C31" s="143">
        <v>630</v>
      </c>
      <c r="D31" s="143">
        <v>0</v>
      </c>
      <c r="E31" s="143">
        <v>4410</v>
      </c>
      <c r="F31" s="143">
        <v>420</v>
      </c>
      <c r="G31" s="143">
        <v>0</v>
      </c>
      <c r="H31" s="143">
        <v>3990</v>
      </c>
      <c r="I31" s="143">
        <v>12390</v>
      </c>
      <c r="J31" s="143">
        <v>3150</v>
      </c>
      <c r="K31" s="143">
        <v>3150</v>
      </c>
      <c r="L31" s="143">
        <v>4200</v>
      </c>
      <c r="M31" s="143">
        <v>0</v>
      </c>
      <c r="N31" s="143">
        <v>2940</v>
      </c>
      <c r="O31" s="143">
        <v>9660</v>
      </c>
      <c r="P31" s="143">
        <v>8610</v>
      </c>
      <c r="Q31" s="143">
        <v>0</v>
      </c>
      <c r="R31" s="143">
        <v>1470</v>
      </c>
      <c r="S31" s="143">
        <v>420</v>
      </c>
      <c r="T31" s="143">
        <v>1680</v>
      </c>
      <c r="U31" s="143">
        <v>840</v>
      </c>
      <c r="V31" s="143">
        <v>0</v>
      </c>
      <c r="W31" s="143">
        <v>0</v>
      </c>
      <c r="X31" s="143">
        <v>64470</v>
      </c>
    </row>
    <row r="32" spans="1:24" x14ac:dyDescent="0.25">
      <c r="A32" s="16" t="s">
        <v>107</v>
      </c>
      <c r="B32" s="145">
        <v>50479300.710000001</v>
      </c>
      <c r="C32" s="145">
        <v>828453.38</v>
      </c>
      <c r="D32" s="145">
        <v>52515.58</v>
      </c>
      <c r="E32" s="145">
        <v>19094209.199999999</v>
      </c>
      <c r="F32" s="145">
        <v>127592.03</v>
      </c>
      <c r="G32" s="145">
        <v>102610.47</v>
      </c>
      <c r="H32" s="145">
        <v>5535468.9299999997</v>
      </c>
      <c r="I32" s="145">
        <v>7077325.4299999997</v>
      </c>
      <c r="J32" s="145">
        <v>3001462.08</v>
      </c>
      <c r="K32" s="145">
        <v>3379591.27</v>
      </c>
      <c r="L32" s="145">
        <v>1285571.3899999999</v>
      </c>
      <c r="M32" s="145">
        <v>274257.02</v>
      </c>
      <c r="N32" s="145">
        <v>441342.96</v>
      </c>
      <c r="O32" s="145">
        <v>3674547.27</v>
      </c>
      <c r="P32" s="145">
        <v>2932429.11</v>
      </c>
      <c r="Q32" s="145">
        <v>12955.75</v>
      </c>
      <c r="R32" s="145">
        <v>465362.92</v>
      </c>
      <c r="S32" s="145">
        <v>386600.15</v>
      </c>
      <c r="T32" s="145">
        <v>833341.05</v>
      </c>
      <c r="U32" s="145">
        <v>878162</v>
      </c>
      <c r="V32" s="145">
        <v>840</v>
      </c>
      <c r="W32" s="145">
        <v>780.22</v>
      </c>
      <c r="X32" s="145">
        <v>93882.5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116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146">
        <v>1013</v>
      </c>
      <c r="C10" s="146">
        <v>11</v>
      </c>
      <c r="D10" s="146">
        <v>0</v>
      </c>
      <c r="E10" s="146">
        <v>30</v>
      </c>
      <c r="F10" s="146">
        <v>2</v>
      </c>
      <c r="G10" s="146">
        <v>1</v>
      </c>
      <c r="H10" s="146">
        <v>27</v>
      </c>
      <c r="I10" s="146">
        <v>217</v>
      </c>
      <c r="J10" s="146">
        <v>20</v>
      </c>
      <c r="K10" s="146">
        <v>394</v>
      </c>
      <c r="L10" s="146">
        <v>11</v>
      </c>
      <c r="M10" s="146">
        <v>2</v>
      </c>
      <c r="N10" s="146">
        <v>22</v>
      </c>
      <c r="O10" s="146">
        <v>31</v>
      </c>
      <c r="P10" s="146">
        <v>25</v>
      </c>
      <c r="Q10" s="146">
        <v>0</v>
      </c>
      <c r="R10" s="146">
        <v>39</v>
      </c>
      <c r="S10" s="146">
        <v>8</v>
      </c>
      <c r="T10" s="146">
        <v>101</v>
      </c>
      <c r="U10" s="146">
        <v>72</v>
      </c>
      <c r="V10" s="146">
        <v>0</v>
      </c>
      <c r="W10" s="146">
        <v>0</v>
      </c>
      <c r="X10" s="146">
        <v>0</v>
      </c>
    </row>
    <row r="11" spans="1:24" x14ac:dyDescent="0.25">
      <c r="A11" s="2" t="s">
        <v>11</v>
      </c>
      <c r="B11" s="146">
        <v>39872</v>
      </c>
      <c r="C11" s="146">
        <v>952</v>
      </c>
      <c r="D11" s="146">
        <v>3</v>
      </c>
      <c r="E11" s="146">
        <v>5027</v>
      </c>
      <c r="F11" s="146">
        <v>6</v>
      </c>
      <c r="G11" s="146">
        <v>26</v>
      </c>
      <c r="H11" s="146">
        <v>7914</v>
      </c>
      <c r="I11" s="146">
        <v>8151</v>
      </c>
      <c r="J11" s="146">
        <v>1401</v>
      </c>
      <c r="K11" s="146">
        <v>3874</v>
      </c>
      <c r="L11" s="146">
        <v>909</v>
      </c>
      <c r="M11" s="146">
        <v>647</v>
      </c>
      <c r="N11" s="146">
        <v>213</v>
      </c>
      <c r="O11" s="146">
        <v>3940</v>
      </c>
      <c r="P11" s="146">
        <v>1631</v>
      </c>
      <c r="Q11" s="146">
        <v>13</v>
      </c>
      <c r="R11" s="146">
        <v>774</v>
      </c>
      <c r="S11" s="146">
        <v>213</v>
      </c>
      <c r="T11" s="146">
        <v>977</v>
      </c>
      <c r="U11" s="146">
        <v>3132</v>
      </c>
      <c r="V11" s="146">
        <v>2</v>
      </c>
      <c r="W11" s="146">
        <v>1</v>
      </c>
      <c r="X11" s="146">
        <v>66</v>
      </c>
    </row>
    <row r="12" spans="1:24" x14ac:dyDescent="0.25">
      <c r="A12" s="2" t="s">
        <v>12</v>
      </c>
      <c r="B12" s="146">
        <v>4855</v>
      </c>
      <c r="C12" s="146">
        <v>64</v>
      </c>
      <c r="D12" s="146">
        <v>1</v>
      </c>
      <c r="E12" s="146">
        <v>543</v>
      </c>
      <c r="F12" s="146">
        <v>8</v>
      </c>
      <c r="G12" s="146">
        <v>10</v>
      </c>
      <c r="H12" s="146">
        <v>266</v>
      </c>
      <c r="I12" s="146">
        <v>1174</v>
      </c>
      <c r="J12" s="146">
        <v>187</v>
      </c>
      <c r="K12" s="146">
        <v>995</v>
      </c>
      <c r="L12" s="146">
        <v>120</v>
      </c>
      <c r="M12" s="146">
        <v>17</v>
      </c>
      <c r="N12" s="146">
        <v>120</v>
      </c>
      <c r="O12" s="146">
        <v>507</v>
      </c>
      <c r="P12" s="146">
        <v>328</v>
      </c>
      <c r="Q12" s="146">
        <v>0</v>
      </c>
      <c r="R12" s="146">
        <v>111</v>
      </c>
      <c r="S12" s="146">
        <v>80</v>
      </c>
      <c r="T12" s="146">
        <v>135</v>
      </c>
      <c r="U12" s="146">
        <v>185</v>
      </c>
      <c r="V12" s="146">
        <v>0</v>
      </c>
      <c r="W12" s="146">
        <v>0</v>
      </c>
      <c r="X12" s="146">
        <v>4</v>
      </c>
    </row>
    <row r="13" spans="1:24" x14ac:dyDescent="0.25">
      <c r="A13" s="2" t="s">
        <v>13</v>
      </c>
      <c r="B13" s="146">
        <v>17507</v>
      </c>
      <c r="C13" s="146">
        <v>257</v>
      </c>
      <c r="D13" s="146">
        <v>17</v>
      </c>
      <c r="E13" s="146">
        <v>2086</v>
      </c>
      <c r="F13" s="146">
        <v>4</v>
      </c>
      <c r="G13" s="146">
        <v>50</v>
      </c>
      <c r="H13" s="146">
        <v>1386</v>
      </c>
      <c r="I13" s="146">
        <v>4636</v>
      </c>
      <c r="J13" s="146">
        <v>710</v>
      </c>
      <c r="K13" s="146">
        <v>3300</v>
      </c>
      <c r="L13" s="146">
        <v>464</v>
      </c>
      <c r="M13" s="146">
        <v>69</v>
      </c>
      <c r="N13" s="146">
        <v>304</v>
      </c>
      <c r="O13" s="146">
        <v>1642</v>
      </c>
      <c r="P13" s="146">
        <v>976</v>
      </c>
      <c r="Q13" s="146">
        <v>8</v>
      </c>
      <c r="R13" s="146">
        <v>191</v>
      </c>
      <c r="S13" s="146">
        <v>362</v>
      </c>
      <c r="T13" s="146">
        <v>384</v>
      </c>
      <c r="U13" s="146">
        <v>648</v>
      </c>
      <c r="V13" s="146">
        <v>0</v>
      </c>
      <c r="W13" s="146">
        <v>1</v>
      </c>
      <c r="X13" s="146">
        <v>12</v>
      </c>
    </row>
    <row r="14" spans="1:24" x14ac:dyDescent="0.25">
      <c r="A14" s="2" t="s">
        <v>14</v>
      </c>
      <c r="B14" s="146">
        <v>8133</v>
      </c>
      <c r="C14" s="146">
        <v>191</v>
      </c>
      <c r="D14" s="146">
        <v>2</v>
      </c>
      <c r="E14" s="146">
        <v>785</v>
      </c>
      <c r="F14" s="146">
        <v>1</v>
      </c>
      <c r="G14" s="146">
        <v>2</v>
      </c>
      <c r="H14" s="146">
        <v>2190</v>
      </c>
      <c r="I14" s="146">
        <v>1030</v>
      </c>
      <c r="J14" s="146">
        <v>316</v>
      </c>
      <c r="K14" s="146">
        <v>274</v>
      </c>
      <c r="L14" s="146">
        <v>206</v>
      </c>
      <c r="M14" s="146">
        <v>86</v>
      </c>
      <c r="N14" s="146">
        <v>42</v>
      </c>
      <c r="O14" s="146">
        <v>761</v>
      </c>
      <c r="P14" s="146">
        <v>455</v>
      </c>
      <c r="Q14" s="146">
        <v>2</v>
      </c>
      <c r="R14" s="146">
        <v>189</v>
      </c>
      <c r="S14" s="146">
        <v>17</v>
      </c>
      <c r="T14" s="146">
        <v>462</v>
      </c>
      <c r="U14" s="146">
        <v>1099</v>
      </c>
      <c r="V14" s="146">
        <v>1</v>
      </c>
      <c r="W14" s="146">
        <v>0</v>
      </c>
      <c r="X14" s="146">
        <v>22</v>
      </c>
    </row>
    <row r="15" spans="1:24" x14ac:dyDescent="0.25">
      <c r="A15" s="2" t="s">
        <v>15</v>
      </c>
      <c r="B15" s="146">
        <v>884</v>
      </c>
      <c r="C15" s="146">
        <v>4</v>
      </c>
      <c r="D15" s="146">
        <v>0</v>
      </c>
      <c r="E15" s="146">
        <v>33</v>
      </c>
      <c r="F15" s="146">
        <v>1</v>
      </c>
      <c r="G15" s="146">
        <v>0</v>
      </c>
      <c r="H15" s="146">
        <v>30</v>
      </c>
      <c r="I15" s="146">
        <v>87</v>
      </c>
      <c r="J15" s="146">
        <v>20</v>
      </c>
      <c r="K15" s="146">
        <v>37</v>
      </c>
      <c r="L15" s="146">
        <v>21</v>
      </c>
      <c r="M15" s="146">
        <v>2</v>
      </c>
      <c r="N15" s="146">
        <v>15</v>
      </c>
      <c r="O15" s="146">
        <v>57</v>
      </c>
      <c r="P15" s="146">
        <v>53</v>
      </c>
      <c r="Q15" s="146">
        <v>0</v>
      </c>
      <c r="R15" s="146">
        <v>13</v>
      </c>
      <c r="S15" s="146">
        <v>1</v>
      </c>
      <c r="T15" s="146">
        <v>22</v>
      </c>
      <c r="U15" s="146">
        <v>20</v>
      </c>
      <c r="V15" s="146">
        <v>0</v>
      </c>
      <c r="W15" s="146">
        <v>0</v>
      </c>
      <c r="X15" s="146">
        <v>468</v>
      </c>
    </row>
    <row r="16" spans="1:24" x14ac:dyDescent="0.25">
      <c r="A16" s="16" t="s">
        <v>107</v>
      </c>
      <c r="B16" s="148">
        <v>72264</v>
      </c>
      <c r="C16" s="148">
        <v>1479</v>
      </c>
      <c r="D16" s="148">
        <v>23</v>
      </c>
      <c r="E16" s="148">
        <v>8504</v>
      </c>
      <c r="F16" s="148">
        <v>22</v>
      </c>
      <c r="G16" s="148">
        <v>89</v>
      </c>
      <c r="H16" s="148">
        <v>11813</v>
      </c>
      <c r="I16" s="148">
        <v>15295</v>
      </c>
      <c r="J16" s="148">
        <v>2654</v>
      </c>
      <c r="K16" s="148">
        <v>8874</v>
      </c>
      <c r="L16" s="148">
        <v>1731</v>
      </c>
      <c r="M16" s="148">
        <v>823</v>
      </c>
      <c r="N16" s="148">
        <v>716</v>
      </c>
      <c r="O16" s="148">
        <v>6938</v>
      </c>
      <c r="P16" s="148">
        <v>3468</v>
      </c>
      <c r="Q16" s="148">
        <v>23</v>
      </c>
      <c r="R16" s="148">
        <v>1317</v>
      </c>
      <c r="S16" s="148">
        <v>681</v>
      </c>
      <c r="T16" s="148">
        <v>2081</v>
      </c>
      <c r="U16" s="148">
        <v>5156</v>
      </c>
      <c r="V16" s="148">
        <v>3</v>
      </c>
      <c r="W16" s="148">
        <v>2</v>
      </c>
      <c r="X16" s="148">
        <v>572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146">
        <v>3629</v>
      </c>
      <c r="C18" s="146">
        <v>50</v>
      </c>
      <c r="D18" s="146">
        <v>0</v>
      </c>
      <c r="E18" s="146">
        <v>83</v>
      </c>
      <c r="F18" s="146">
        <v>17</v>
      </c>
      <c r="G18" s="146">
        <v>2</v>
      </c>
      <c r="H18" s="146">
        <v>77</v>
      </c>
      <c r="I18" s="146">
        <v>798</v>
      </c>
      <c r="J18" s="146">
        <v>54</v>
      </c>
      <c r="K18" s="146">
        <v>1537</v>
      </c>
      <c r="L18" s="146">
        <v>29</v>
      </c>
      <c r="M18" s="146">
        <v>3</v>
      </c>
      <c r="N18" s="146">
        <v>99</v>
      </c>
      <c r="O18" s="146">
        <v>123</v>
      </c>
      <c r="P18" s="146">
        <v>100</v>
      </c>
      <c r="Q18" s="146">
        <v>0</v>
      </c>
      <c r="R18" s="146">
        <v>172</v>
      </c>
      <c r="S18" s="146">
        <v>19</v>
      </c>
      <c r="T18" s="146">
        <v>297</v>
      </c>
      <c r="U18" s="146">
        <v>169</v>
      </c>
      <c r="V18" s="146">
        <v>0</v>
      </c>
      <c r="W18" s="146">
        <v>0</v>
      </c>
      <c r="X18" s="146">
        <v>0</v>
      </c>
    </row>
    <row r="19" spans="1:24" x14ac:dyDescent="0.25">
      <c r="A19" s="2" t="s">
        <v>11</v>
      </c>
      <c r="B19" s="146">
        <v>39766</v>
      </c>
      <c r="C19" s="146">
        <v>951</v>
      </c>
      <c r="D19" s="146">
        <v>3</v>
      </c>
      <c r="E19" s="146">
        <v>5023</v>
      </c>
      <c r="F19" s="146">
        <v>6</v>
      </c>
      <c r="G19" s="146">
        <v>26</v>
      </c>
      <c r="H19" s="146">
        <v>7899</v>
      </c>
      <c r="I19" s="146">
        <v>8125</v>
      </c>
      <c r="J19" s="146">
        <v>1394</v>
      </c>
      <c r="K19" s="146">
        <v>3866</v>
      </c>
      <c r="L19" s="146">
        <v>906</v>
      </c>
      <c r="M19" s="146">
        <v>642</v>
      </c>
      <c r="N19" s="146">
        <v>210</v>
      </c>
      <c r="O19" s="146">
        <v>3928</v>
      </c>
      <c r="P19" s="146">
        <v>1628</v>
      </c>
      <c r="Q19" s="146">
        <v>13</v>
      </c>
      <c r="R19" s="146">
        <v>772</v>
      </c>
      <c r="S19" s="146">
        <v>212</v>
      </c>
      <c r="T19" s="146">
        <v>974</v>
      </c>
      <c r="U19" s="146">
        <v>3119</v>
      </c>
      <c r="V19" s="146">
        <v>2</v>
      </c>
      <c r="W19" s="146">
        <v>1</v>
      </c>
      <c r="X19" s="146">
        <v>66</v>
      </c>
    </row>
    <row r="20" spans="1:24" x14ac:dyDescent="0.25">
      <c r="A20" s="2" t="s">
        <v>12</v>
      </c>
      <c r="B20" s="146">
        <v>44553</v>
      </c>
      <c r="C20" s="146">
        <v>396</v>
      </c>
      <c r="D20" s="146">
        <v>2</v>
      </c>
      <c r="E20" s="146">
        <v>19129</v>
      </c>
      <c r="F20" s="146">
        <v>134</v>
      </c>
      <c r="G20" s="146">
        <v>85</v>
      </c>
      <c r="H20" s="146">
        <v>867</v>
      </c>
      <c r="I20" s="146">
        <v>8537</v>
      </c>
      <c r="J20" s="146">
        <v>3328</v>
      </c>
      <c r="K20" s="146">
        <v>5192</v>
      </c>
      <c r="L20" s="146">
        <v>576</v>
      </c>
      <c r="M20" s="146">
        <v>54</v>
      </c>
      <c r="N20" s="146">
        <v>653</v>
      </c>
      <c r="O20" s="146">
        <v>1813</v>
      </c>
      <c r="P20" s="146">
        <v>1968</v>
      </c>
      <c r="Q20" s="146">
        <v>0</v>
      </c>
      <c r="R20" s="146">
        <v>465</v>
      </c>
      <c r="S20" s="146">
        <v>268</v>
      </c>
      <c r="T20" s="146">
        <v>543</v>
      </c>
      <c r="U20" s="146">
        <v>535</v>
      </c>
      <c r="V20" s="146">
        <v>0</v>
      </c>
      <c r="W20" s="146">
        <v>0</v>
      </c>
      <c r="X20" s="146">
        <v>8</v>
      </c>
    </row>
    <row r="21" spans="1:24" x14ac:dyDescent="0.25">
      <c r="A21" s="2" t="s">
        <v>13</v>
      </c>
      <c r="B21" s="146">
        <v>155863</v>
      </c>
      <c r="C21" s="146">
        <v>2289</v>
      </c>
      <c r="D21" s="146">
        <v>2309</v>
      </c>
      <c r="E21" s="146">
        <v>48212</v>
      </c>
      <c r="F21" s="146">
        <v>16</v>
      </c>
      <c r="G21" s="146">
        <v>410</v>
      </c>
      <c r="H21" s="146">
        <v>12245</v>
      </c>
      <c r="I21" s="146">
        <v>32319</v>
      </c>
      <c r="J21" s="146">
        <v>8639</v>
      </c>
      <c r="K21" s="146">
        <v>19341</v>
      </c>
      <c r="L21" s="146">
        <v>3021</v>
      </c>
      <c r="M21" s="146">
        <v>175</v>
      </c>
      <c r="N21" s="146">
        <v>1803</v>
      </c>
      <c r="O21" s="146">
        <v>6820</v>
      </c>
      <c r="P21" s="146">
        <v>6143</v>
      </c>
      <c r="Q21" s="146">
        <v>35</v>
      </c>
      <c r="R21" s="146">
        <v>662</v>
      </c>
      <c r="S21" s="146">
        <v>4358</v>
      </c>
      <c r="T21" s="146">
        <v>4529</v>
      </c>
      <c r="U21" s="146">
        <v>2487</v>
      </c>
      <c r="V21" s="146">
        <v>0</v>
      </c>
      <c r="W21" s="146">
        <v>1</v>
      </c>
      <c r="X21" s="146">
        <v>49</v>
      </c>
    </row>
    <row r="22" spans="1:24" x14ac:dyDescent="0.25">
      <c r="A22" s="2" t="s">
        <v>14</v>
      </c>
      <c r="B22" s="146">
        <v>8115</v>
      </c>
      <c r="C22" s="146">
        <v>191</v>
      </c>
      <c r="D22" s="146">
        <v>2</v>
      </c>
      <c r="E22" s="146">
        <v>784</v>
      </c>
      <c r="F22" s="146">
        <v>1</v>
      </c>
      <c r="G22" s="146">
        <v>2</v>
      </c>
      <c r="H22" s="146">
        <v>2184</v>
      </c>
      <c r="I22" s="146">
        <v>1029</v>
      </c>
      <c r="J22" s="146">
        <v>316</v>
      </c>
      <c r="K22" s="146">
        <v>273</v>
      </c>
      <c r="L22" s="146">
        <v>205</v>
      </c>
      <c r="M22" s="146">
        <v>85</v>
      </c>
      <c r="N22" s="146">
        <v>42</v>
      </c>
      <c r="O22" s="146">
        <v>759</v>
      </c>
      <c r="P22" s="146">
        <v>454</v>
      </c>
      <c r="Q22" s="146">
        <v>2</v>
      </c>
      <c r="R22" s="146">
        <v>189</v>
      </c>
      <c r="S22" s="146">
        <v>17</v>
      </c>
      <c r="T22" s="146">
        <v>460</v>
      </c>
      <c r="U22" s="146">
        <v>1097</v>
      </c>
      <c r="V22" s="146">
        <v>1</v>
      </c>
      <c r="W22" s="146">
        <v>0</v>
      </c>
      <c r="X22" s="146">
        <v>22</v>
      </c>
    </row>
    <row r="23" spans="1:24" x14ac:dyDescent="0.25">
      <c r="A23" s="2" t="s">
        <v>15</v>
      </c>
      <c r="B23" s="146">
        <v>883</v>
      </c>
      <c r="C23" s="146">
        <v>4</v>
      </c>
      <c r="D23" s="146">
        <v>0</v>
      </c>
      <c r="E23" s="146">
        <v>33</v>
      </c>
      <c r="F23" s="146">
        <v>1</v>
      </c>
      <c r="G23" s="146">
        <v>0</v>
      </c>
      <c r="H23" s="146">
        <v>30</v>
      </c>
      <c r="I23" s="146">
        <v>87</v>
      </c>
      <c r="J23" s="146">
        <v>20</v>
      </c>
      <c r="K23" s="146">
        <v>37</v>
      </c>
      <c r="L23" s="146">
        <v>21</v>
      </c>
      <c r="M23" s="146">
        <v>2</v>
      </c>
      <c r="N23" s="146">
        <v>15</v>
      </c>
      <c r="O23" s="146">
        <v>57</v>
      </c>
      <c r="P23" s="146">
        <v>53</v>
      </c>
      <c r="Q23" s="146">
        <v>0</v>
      </c>
      <c r="R23" s="146">
        <v>13</v>
      </c>
      <c r="S23" s="146">
        <v>1</v>
      </c>
      <c r="T23" s="146">
        <v>22</v>
      </c>
      <c r="U23" s="146">
        <v>20</v>
      </c>
      <c r="V23" s="146">
        <v>0</v>
      </c>
      <c r="W23" s="146">
        <v>0</v>
      </c>
      <c r="X23" s="146">
        <v>467</v>
      </c>
    </row>
    <row r="24" spans="1:24" x14ac:dyDescent="0.25">
      <c r="A24" s="16" t="s">
        <v>107</v>
      </c>
      <c r="B24" s="148">
        <v>252809</v>
      </c>
      <c r="C24" s="148">
        <v>3881</v>
      </c>
      <c r="D24" s="148">
        <v>2316</v>
      </c>
      <c r="E24" s="148">
        <v>73264</v>
      </c>
      <c r="F24" s="148">
        <v>175</v>
      </c>
      <c r="G24" s="148">
        <v>525</v>
      </c>
      <c r="H24" s="148">
        <v>23302</v>
      </c>
      <c r="I24" s="148">
        <v>50895</v>
      </c>
      <c r="J24" s="148">
        <v>13751</v>
      </c>
      <c r="K24" s="148">
        <v>30246</v>
      </c>
      <c r="L24" s="148">
        <v>4758</v>
      </c>
      <c r="M24" s="148">
        <v>961</v>
      </c>
      <c r="N24" s="148">
        <v>2822</v>
      </c>
      <c r="O24" s="148">
        <v>13500</v>
      </c>
      <c r="P24" s="148">
        <v>10346</v>
      </c>
      <c r="Q24" s="148">
        <v>50</v>
      </c>
      <c r="R24" s="148">
        <v>2273</v>
      </c>
      <c r="S24" s="148">
        <v>4875</v>
      </c>
      <c r="T24" s="148">
        <v>6825</v>
      </c>
      <c r="U24" s="148">
        <v>7427</v>
      </c>
      <c r="V24" s="148">
        <v>3</v>
      </c>
      <c r="W24" s="148">
        <v>2</v>
      </c>
      <c r="X24" s="148">
        <v>612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147">
        <v>1322780.3400000001</v>
      </c>
      <c r="C26" s="147">
        <v>25301.42</v>
      </c>
      <c r="D26" s="147">
        <v>0</v>
      </c>
      <c r="E26" s="147">
        <v>26937.31</v>
      </c>
      <c r="F26" s="147">
        <v>7472.91</v>
      </c>
      <c r="G26" s="147">
        <v>288.42</v>
      </c>
      <c r="H26" s="147">
        <v>23112.07</v>
      </c>
      <c r="I26" s="147">
        <v>224104.4</v>
      </c>
      <c r="J26" s="147">
        <v>18730.740000000002</v>
      </c>
      <c r="K26" s="147">
        <v>566094.06999999995</v>
      </c>
      <c r="L26" s="147">
        <v>18443.54</v>
      </c>
      <c r="M26" s="147">
        <v>1357.47</v>
      </c>
      <c r="N26" s="147">
        <v>46793.8</v>
      </c>
      <c r="O26" s="147">
        <v>50758.78</v>
      </c>
      <c r="P26" s="147">
        <v>54919.32</v>
      </c>
      <c r="Q26" s="147">
        <v>0</v>
      </c>
      <c r="R26" s="147">
        <v>60192.61</v>
      </c>
      <c r="S26" s="147">
        <v>8508.51</v>
      </c>
      <c r="T26" s="147">
        <v>135814.41</v>
      </c>
      <c r="U26" s="147">
        <v>53950.559999999998</v>
      </c>
      <c r="V26" s="147">
        <v>0</v>
      </c>
      <c r="W26" s="147">
        <v>0</v>
      </c>
      <c r="X26" s="147">
        <v>0</v>
      </c>
    </row>
    <row r="27" spans="1:24" x14ac:dyDescent="0.25">
      <c r="A27" s="2" t="s">
        <v>11</v>
      </c>
      <c r="B27" s="147">
        <v>24851177.829999998</v>
      </c>
      <c r="C27" s="147">
        <v>637698.23</v>
      </c>
      <c r="D27" s="147">
        <v>1530</v>
      </c>
      <c r="E27" s="147">
        <v>3187566.62</v>
      </c>
      <c r="F27" s="147">
        <v>4320</v>
      </c>
      <c r="G27" s="147">
        <v>16740</v>
      </c>
      <c r="H27" s="147">
        <v>5613573.71</v>
      </c>
      <c r="I27" s="147">
        <v>4611391</v>
      </c>
      <c r="J27" s="147">
        <v>885777.97</v>
      </c>
      <c r="K27" s="147">
        <v>2246719.67</v>
      </c>
      <c r="L27" s="147">
        <v>587252.68000000005</v>
      </c>
      <c r="M27" s="147">
        <v>371265.19</v>
      </c>
      <c r="N27" s="147">
        <v>136463.49</v>
      </c>
      <c r="O27" s="147">
        <v>2468892.59</v>
      </c>
      <c r="P27" s="147">
        <v>1110327.78</v>
      </c>
      <c r="Q27" s="147">
        <v>8156.79</v>
      </c>
      <c r="R27" s="147">
        <v>456433.67</v>
      </c>
      <c r="S27" s="147">
        <v>100334.06</v>
      </c>
      <c r="T27" s="147">
        <v>671981.43</v>
      </c>
      <c r="U27" s="147">
        <v>1688757.69</v>
      </c>
      <c r="V27" s="147">
        <v>1260</v>
      </c>
      <c r="W27" s="147">
        <v>810</v>
      </c>
      <c r="X27" s="147">
        <v>43925.26</v>
      </c>
    </row>
    <row r="28" spans="1:24" x14ac:dyDescent="0.25">
      <c r="A28" s="2" t="s">
        <v>12</v>
      </c>
      <c r="B28" s="147">
        <v>15144357.859999999</v>
      </c>
      <c r="C28" s="147">
        <v>307497.71000000002</v>
      </c>
      <c r="D28" s="147">
        <v>1295.3399999999999</v>
      </c>
      <c r="E28" s="147">
        <v>4354580.92</v>
      </c>
      <c r="F28" s="147">
        <v>38086.61</v>
      </c>
      <c r="G28" s="147">
        <v>20782.689999999999</v>
      </c>
      <c r="H28" s="147">
        <v>525132.61</v>
      </c>
      <c r="I28" s="147">
        <v>3116701.55</v>
      </c>
      <c r="J28" s="147">
        <v>636541.4</v>
      </c>
      <c r="K28" s="147">
        <v>2520374.41</v>
      </c>
      <c r="L28" s="147">
        <v>384067.23</v>
      </c>
      <c r="M28" s="147">
        <v>28296.15</v>
      </c>
      <c r="N28" s="147">
        <v>315537.25</v>
      </c>
      <c r="O28" s="147">
        <v>1012024.13</v>
      </c>
      <c r="P28" s="147">
        <v>1096656.3700000001</v>
      </c>
      <c r="Q28" s="147">
        <v>0</v>
      </c>
      <c r="R28" s="147">
        <v>188910.76</v>
      </c>
      <c r="S28" s="147">
        <v>121528.74</v>
      </c>
      <c r="T28" s="147">
        <v>261668.25</v>
      </c>
      <c r="U28" s="147">
        <v>211771.55</v>
      </c>
      <c r="V28" s="147">
        <v>0</v>
      </c>
      <c r="W28" s="147">
        <v>0</v>
      </c>
      <c r="X28" s="147">
        <v>2904.19</v>
      </c>
    </row>
    <row r="29" spans="1:24" x14ac:dyDescent="0.25">
      <c r="A29" s="2" t="s">
        <v>13</v>
      </c>
      <c r="B29" s="147">
        <v>63093340.590000004</v>
      </c>
      <c r="C29" s="147">
        <v>986064.45</v>
      </c>
      <c r="D29" s="147">
        <v>642672.96</v>
      </c>
      <c r="E29" s="147">
        <v>18037458.329999998</v>
      </c>
      <c r="F29" s="147">
        <v>7372.99</v>
      </c>
      <c r="G29" s="147">
        <v>138354.54</v>
      </c>
      <c r="H29" s="147">
        <v>5528988.4299999997</v>
      </c>
      <c r="I29" s="147">
        <v>11975328.640000001</v>
      </c>
      <c r="J29" s="147">
        <v>3619637.73</v>
      </c>
      <c r="K29" s="147">
        <v>9362488.4399999995</v>
      </c>
      <c r="L29" s="147">
        <v>1270378.28</v>
      </c>
      <c r="M29" s="147">
        <v>75995.240000000005</v>
      </c>
      <c r="N29" s="147">
        <v>830426.76</v>
      </c>
      <c r="O29" s="147">
        <v>3034329.78</v>
      </c>
      <c r="P29" s="147">
        <v>3128607.7</v>
      </c>
      <c r="Q29" s="147">
        <v>11565.38</v>
      </c>
      <c r="R29" s="147">
        <v>267063.58</v>
      </c>
      <c r="S29" s="147">
        <v>1555881.72</v>
      </c>
      <c r="T29" s="147">
        <v>1630969.68</v>
      </c>
      <c r="U29" s="147">
        <v>974987.76</v>
      </c>
      <c r="V29" s="147">
        <v>0</v>
      </c>
      <c r="W29" s="147">
        <v>324.48</v>
      </c>
      <c r="X29" s="147">
        <v>14443.72</v>
      </c>
    </row>
    <row r="30" spans="1:24" x14ac:dyDescent="0.25">
      <c r="A30" s="2" t="s">
        <v>14</v>
      </c>
      <c r="B30" s="147">
        <v>2454768.61</v>
      </c>
      <c r="C30" s="147">
        <v>59401.11</v>
      </c>
      <c r="D30" s="147">
        <v>630</v>
      </c>
      <c r="E30" s="147">
        <v>239644.5</v>
      </c>
      <c r="F30" s="147">
        <v>315</v>
      </c>
      <c r="G30" s="147">
        <v>630</v>
      </c>
      <c r="H30" s="147">
        <v>679730.6</v>
      </c>
      <c r="I30" s="147">
        <v>309581.3</v>
      </c>
      <c r="J30" s="147">
        <v>94502.14</v>
      </c>
      <c r="K30" s="147">
        <v>81671.27</v>
      </c>
      <c r="L30" s="147">
        <v>63633.13</v>
      </c>
      <c r="M30" s="147">
        <v>25980.59</v>
      </c>
      <c r="N30" s="147">
        <v>13130</v>
      </c>
      <c r="O30" s="147">
        <v>231028.09</v>
      </c>
      <c r="P30" s="147">
        <v>138896.43</v>
      </c>
      <c r="Q30" s="147">
        <v>630</v>
      </c>
      <c r="R30" s="147">
        <v>56767.839999999997</v>
      </c>
      <c r="S30" s="147">
        <v>4908.3999999999996</v>
      </c>
      <c r="T30" s="147">
        <v>137354.20000000001</v>
      </c>
      <c r="U30" s="147">
        <v>309733.25</v>
      </c>
      <c r="V30" s="147">
        <v>315</v>
      </c>
      <c r="W30" s="147">
        <v>0</v>
      </c>
      <c r="X30" s="147">
        <v>6285.76</v>
      </c>
    </row>
    <row r="31" spans="1:24" x14ac:dyDescent="0.25">
      <c r="A31" s="2" t="s">
        <v>15</v>
      </c>
      <c r="B31" s="147">
        <v>269580.38</v>
      </c>
      <c r="C31" s="147">
        <v>1260</v>
      </c>
      <c r="D31" s="147">
        <v>0</v>
      </c>
      <c r="E31" s="147">
        <v>9902.91</v>
      </c>
      <c r="F31" s="147">
        <v>315</v>
      </c>
      <c r="G31" s="147">
        <v>0</v>
      </c>
      <c r="H31" s="147">
        <v>9347.4599999999991</v>
      </c>
      <c r="I31" s="147">
        <v>26257.37</v>
      </c>
      <c r="J31" s="147">
        <v>6300</v>
      </c>
      <c r="K31" s="147">
        <v>11346.78</v>
      </c>
      <c r="L31" s="147">
        <v>6540.18</v>
      </c>
      <c r="M31" s="147">
        <v>499.9</v>
      </c>
      <c r="N31" s="147">
        <v>4578.3</v>
      </c>
      <c r="O31" s="147">
        <v>17815.57</v>
      </c>
      <c r="P31" s="147">
        <v>16018.24</v>
      </c>
      <c r="Q31" s="147">
        <v>0</v>
      </c>
      <c r="R31" s="147">
        <v>4008.4</v>
      </c>
      <c r="S31" s="147">
        <v>315</v>
      </c>
      <c r="T31" s="147">
        <v>6388.91</v>
      </c>
      <c r="U31" s="147">
        <v>5998.86</v>
      </c>
      <c r="V31" s="147">
        <v>0</v>
      </c>
      <c r="W31" s="147">
        <v>0</v>
      </c>
      <c r="X31" s="147">
        <v>142687.5</v>
      </c>
    </row>
    <row r="32" spans="1:24" x14ac:dyDescent="0.25">
      <c r="A32" s="16" t="s">
        <v>107</v>
      </c>
      <c r="B32" s="149">
        <v>107136005.61</v>
      </c>
      <c r="C32" s="149">
        <v>2017222.92</v>
      </c>
      <c r="D32" s="149">
        <v>646128.30000000005</v>
      </c>
      <c r="E32" s="149">
        <v>25856090.59</v>
      </c>
      <c r="F32" s="149">
        <v>57882.51</v>
      </c>
      <c r="G32" s="149">
        <v>176795.65</v>
      </c>
      <c r="H32" s="149">
        <v>12379884.880000001</v>
      </c>
      <c r="I32" s="149">
        <v>20263364.260000002</v>
      </c>
      <c r="J32" s="149">
        <v>5261489.9800000004</v>
      </c>
      <c r="K32" s="149">
        <v>14788694.640000001</v>
      </c>
      <c r="L32" s="149">
        <v>2330315.04</v>
      </c>
      <c r="M32" s="149">
        <v>503394.54</v>
      </c>
      <c r="N32" s="149">
        <v>1346929.6</v>
      </c>
      <c r="O32" s="149">
        <v>6814848.9400000004</v>
      </c>
      <c r="P32" s="149">
        <v>5545425.8399999999</v>
      </c>
      <c r="Q32" s="149">
        <v>20352.169999999998</v>
      </c>
      <c r="R32" s="149">
        <v>1033376.86</v>
      </c>
      <c r="S32" s="149">
        <v>1791476.43</v>
      </c>
      <c r="T32" s="149">
        <v>2844176.88</v>
      </c>
      <c r="U32" s="149">
        <v>3245199.67</v>
      </c>
      <c r="V32" s="149">
        <v>1575</v>
      </c>
      <c r="W32" s="149">
        <v>1134.48</v>
      </c>
      <c r="X32" s="149">
        <v>210246.43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117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150">
        <v>1030</v>
      </c>
      <c r="C10" s="150">
        <v>17</v>
      </c>
      <c r="D10" s="150">
        <v>2</v>
      </c>
      <c r="E10" s="150">
        <v>45</v>
      </c>
      <c r="F10" s="150">
        <v>3</v>
      </c>
      <c r="G10" s="150">
        <v>0</v>
      </c>
      <c r="H10" s="150">
        <v>25</v>
      </c>
      <c r="I10" s="150">
        <v>189</v>
      </c>
      <c r="J10" s="150">
        <v>20</v>
      </c>
      <c r="K10" s="150">
        <v>408</v>
      </c>
      <c r="L10" s="150">
        <v>14</v>
      </c>
      <c r="M10" s="150">
        <v>1</v>
      </c>
      <c r="N10" s="150">
        <v>28</v>
      </c>
      <c r="O10" s="150">
        <v>34</v>
      </c>
      <c r="P10" s="150">
        <v>33</v>
      </c>
      <c r="Q10" s="150">
        <v>0</v>
      </c>
      <c r="R10" s="150">
        <v>43</v>
      </c>
      <c r="S10" s="150">
        <v>11</v>
      </c>
      <c r="T10" s="150">
        <v>101</v>
      </c>
      <c r="U10" s="150">
        <v>56</v>
      </c>
      <c r="V10" s="150">
        <v>0</v>
      </c>
      <c r="W10" s="150">
        <v>0</v>
      </c>
      <c r="X10" s="150">
        <v>0</v>
      </c>
    </row>
    <row r="11" spans="1:24" x14ac:dyDescent="0.25">
      <c r="A11" s="2" t="s">
        <v>11</v>
      </c>
      <c r="B11" s="150">
        <v>45711</v>
      </c>
      <c r="C11" s="150">
        <v>1105</v>
      </c>
      <c r="D11" s="150">
        <v>5</v>
      </c>
      <c r="E11" s="150">
        <v>5927</v>
      </c>
      <c r="F11" s="150">
        <v>7</v>
      </c>
      <c r="G11" s="150">
        <v>32</v>
      </c>
      <c r="H11" s="150">
        <v>9667</v>
      </c>
      <c r="I11" s="150">
        <v>8870</v>
      </c>
      <c r="J11" s="150">
        <v>1566</v>
      </c>
      <c r="K11" s="150">
        <v>4277</v>
      </c>
      <c r="L11" s="150">
        <v>1055</v>
      </c>
      <c r="M11" s="150">
        <v>726</v>
      </c>
      <c r="N11" s="150">
        <v>238</v>
      </c>
      <c r="O11" s="150">
        <v>4539</v>
      </c>
      <c r="P11" s="150">
        <v>1862</v>
      </c>
      <c r="Q11" s="150">
        <v>20</v>
      </c>
      <c r="R11" s="150">
        <v>855</v>
      </c>
      <c r="S11" s="150">
        <v>237</v>
      </c>
      <c r="T11" s="150">
        <v>1105</v>
      </c>
      <c r="U11" s="150">
        <v>3528</v>
      </c>
      <c r="V11" s="150">
        <v>3</v>
      </c>
      <c r="W11" s="150">
        <v>1</v>
      </c>
      <c r="X11" s="150">
        <v>86</v>
      </c>
    </row>
    <row r="12" spans="1:24" x14ac:dyDescent="0.25">
      <c r="A12" s="2" t="s">
        <v>12</v>
      </c>
      <c r="B12" s="150">
        <v>5142</v>
      </c>
      <c r="C12" s="150">
        <v>74</v>
      </c>
      <c r="D12" s="150">
        <v>0</v>
      </c>
      <c r="E12" s="150">
        <v>557</v>
      </c>
      <c r="F12" s="150">
        <v>7</v>
      </c>
      <c r="G12" s="150">
        <v>16</v>
      </c>
      <c r="H12" s="150">
        <v>295</v>
      </c>
      <c r="I12" s="150">
        <v>1201</v>
      </c>
      <c r="J12" s="150">
        <v>195</v>
      </c>
      <c r="K12" s="150">
        <v>1105</v>
      </c>
      <c r="L12" s="150">
        <v>129</v>
      </c>
      <c r="M12" s="150">
        <v>21</v>
      </c>
      <c r="N12" s="150">
        <v>125</v>
      </c>
      <c r="O12" s="150">
        <v>541</v>
      </c>
      <c r="P12" s="150">
        <v>348</v>
      </c>
      <c r="Q12" s="150">
        <v>1</v>
      </c>
      <c r="R12" s="150">
        <v>113</v>
      </c>
      <c r="S12" s="150">
        <v>81</v>
      </c>
      <c r="T12" s="150">
        <v>146</v>
      </c>
      <c r="U12" s="150">
        <v>182</v>
      </c>
      <c r="V12" s="150">
        <v>0</v>
      </c>
      <c r="W12" s="150">
        <v>0</v>
      </c>
      <c r="X12" s="150">
        <v>5</v>
      </c>
    </row>
    <row r="13" spans="1:24" x14ac:dyDescent="0.25">
      <c r="A13" s="2" t="s">
        <v>13</v>
      </c>
      <c r="B13" s="150">
        <v>18598</v>
      </c>
      <c r="C13" s="150">
        <v>262</v>
      </c>
      <c r="D13" s="150">
        <v>11</v>
      </c>
      <c r="E13" s="150">
        <v>2122</v>
      </c>
      <c r="F13" s="150">
        <v>3</v>
      </c>
      <c r="G13" s="150">
        <v>57</v>
      </c>
      <c r="H13" s="150">
        <v>1483</v>
      </c>
      <c r="I13" s="150">
        <v>4876</v>
      </c>
      <c r="J13" s="150">
        <v>740</v>
      </c>
      <c r="K13" s="150">
        <v>3474</v>
      </c>
      <c r="L13" s="150">
        <v>498</v>
      </c>
      <c r="M13" s="150">
        <v>79</v>
      </c>
      <c r="N13" s="150">
        <v>347</v>
      </c>
      <c r="O13" s="150">
        <v>1827</v>
      </c>
      <c r="P13" s="150">
        <v>1032</v>
      </c>
      <c r="Q13" s="150">
        <v>9</v>
      </c>
      <c r="R13" s="150">
        <v>228</v>
      </c>
      <c r="S13" s="150">
        <v>457</v>
      </c>
      <c r="T13" s="150">
        <v>407</v>
      </c>
      <c r="U13" s="150">
        <v>670</v>
      </c>
      <c r="V13" s="150">
        <v>0</v>
      </c>
      <c r="W13" s="150">
        <v>1</v>
      </c>
      <c r="X13" s="150">
        <v>15</v>
      </c>
    </row>
    <row r="14" spans="1:24" x14ac:dyDescent="0.25">
      <c r="A14" s="2" t="s">
        <v>14</v>
      </c>
      <c r="B14" s="150">
        <v>10826</v>
      </c>
      <c r="C14" s="150">
        <v>231</v>
      </c>
      <c r="D14" s="150">
        <v>2</v>
      </c>
      <c r="E14" s="150">
        <v>1012</v>
      </c>
      <c r="F14" s="150">
        <v>2</v>
      </c>
      <c r="G14" s="150">
        <v>4</v>
      </c>
      <c r="H14" s="150">
        <v>2797</v>
      </c>
      <c r="I14" s="150">
        <v>1408</v>
      </c>
      <c r="J14" s="150">
        <v>408</v>
      </c>
      <c r="K14" s="150">
        <v>388</v>
      </c>
      <c r="L14" s="150">
        <v>254</v>
      </c>
      <c r="M14" s="150">
        <v>99</v>
      </c>
      <c r="N14" s="150">
        <v>60</v>
      </c>
      <c r="O14" s="150">
        <v>936</v>
      </c>
      <c r="P14" s="150">
        <v>576</v>
      </c>
      <c r="Q14" s="150">
        <v>2</v>
      </c>
      <c r="R14" s="150">
        <v>246</v>
      </c>
      <c r="S14" s="150">
        <v>20</v>
      </c>
      <c r="T14" s="150">
        <v>569</v>
      </c>
      <c r="U14" s="150">
        <v>1784</v>
      </c>
      <c r="V14" s="150">
        <v>2</v>
      </c>
      <c r="W14" s="150">
        <v>0</v>
      </c>
      <c r="X14" s="150">
        <v>26</v>
      </c>
    </row>
    <row r="15" spans="1:24" x14ac:dyDescent="0.25">
      <c r="A15" s="2" t="s">
        <v>15</v>
      </c>
      <c r="B15" s="150">
        <v>1116</v>
      </c>
      <c r="C15" s="150">
        <v>6</v>
      </c>
      <c r="D15" s="150">
        <v>0</v>
      </c>
      <c r="E15" s="150">
        <v>43</v>
      </c>
      <c r="F15" s="150">
        <v>1</v>
      </c>
      <c r="G15" s="150">
        <v>0</v>
      </c>
      <c r="H15" s="150">
        <v>43</v>
      </c>
      <c r="I15" s="150">
        <v>101</v>
      </c>
      <c r="J15" s="150">
        <v>21</v>
      </c>
      <c r="K15" s="150">
        <v>46</v>
      </c>
      <c r="L15" s="150">
        <v>23</v>
      </c>
      <c r="M15" s="150">
        <v>1</v>
      </c>
      <c r="N15" s="150">
        <v>19</v>
      </c>
      <c r="O15" s="150">
        <v>69</v>
      </c>
      <c r="P15" s="150">
        <v>59</v>
      </c>
      <c r="Q15" s="150">
        <v>0</v>
      </c>
      <c r="R15" s="150">
        <v>15</v>
      </c>
      <c r="S15" s="150">
        <v>3</v>
      </c>
      <c r="T15" s="150">
        <v>24</v>
      </c>
      <c r="U15" s="150">
        <v>28</v>
      </c>
      <c r="V15" s="150">
        <v>0</v>
      </c>
      <c r="W15" s="150">
        <v>0</v>
      </c>
      <c r="X15" s="150">
        <v>614</v>
      </c>
    </row>
    <row r="16" spans="1:24" x14ac:dyDescent="0.25">
      <c r="A16" s="16" t="s">
        <v>107</v>
      </c>
      <c r="B16" s="152">
        <v>82423</v>
      </c>
      <c r="C16" s="152">
        <v>1695</v>
      </c>
      <c r="D16" s="152">
        <v>20</v>
      </c>
      <c r="E16" s="152">
        <v>9706</v>
      </c>
      <c r="F16" s="152">
        <v>23</v>
      </c>
      <c r="G16" s="152">
        <v>109</v>
      </c>
      <c r="H16" s="152">
        <v>14310</v>
      </c>
      <c r="I16" s="152">
        <v>16645</v>
      </c>
      <c r="J16" s="152">
        <v>2950</v>
      </c>
      <c r="K16" s="152">
        <v>9698</v>
      </c>
      <c r="L16" s="152">
        <v>1973</v>
      </c>
      <c r="M16" s="152">
        <v>927</v>
      </c>
      <c r="N16" s="152">
        <v>817</v>
      </c>
      <c r="O16" s="152">
        <v>7946</v>
      </c>
      <c r="P16" s="152">
        <v>3910</v>
      </c>
      <c r="Q16" s="152">
        <v>32</v>
      </c>
      <c r="R16" s="152">
        <v>1500</v>
      </c>
      <c r="S16" s="152">
        <v>809</v>
      </c>
      <c r="T16" s="152">
        <v>2352</v>
      </c>
      <c r="U16" s="152">
        <v>6248</v>
      </c>
      <c r="V16" s="152">
        <v>5</v>
      </c>
      <c r="W16" s="152">
        <v>2</v>
      </c>
      <c r="X16" s="152">
        <v>746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150">
        <v>3602</v>
      </c>
      <c r="C18" s="150">
        <v>68</v>
      </c>
      <c r="D18" s="150">
        <v>78</v>
      </c>
      <c r="E18" s="150">
        <v>115</v>
      </c>
      <c r="F18" s="150">
        <v>17</v>
      </c>
      <c r="G18" s="150">
        <v>0</v>
      </c>
      <c r="H18" s="150">
        <v>89</v>
      </c>
      <c r="I18" s="150">
        <v>503</v>
      </c>
      <c r="J18" s="150">
        <v>50</v>
      </c>
      <c r="K18" s="150">
        <v>1535</v>
      </c>
      <c r="L18" s="150">
        <v>56</v>
      </c>
      <c r="M18" s="150">
        <v>1</v>
      </c>
      <c r="N18" s="150">
        <v>140</v>
      </c>
      <c r="O18" s="150">
        <v>140</v>
      </c>
      <c r="P18" s="150">
        <v>115</v>
      </c>
      <c r="Q18" s="150">
        <v>0</v>
      </c>
      <c r="R18" s="150">
        <v>184</v>
      </c>
      <c r="S18" s="150">
        <v>23</v>
      </c>
      <c r="T18" s="150">
        <v>365</v>
      </c>
      <c r="U18" s="150">
        <v>123</v>
      </c>
      <c r="V18" s="150">
        <v>0</v>
      </c>
      <c r="W18" s="150">
        <v>0</v>
      </c>
      <c r="X18" s="150">
        <v>0</v>
      </c>
    </row>
    <row r="19" spans="1:24" x14ac:dyDescent="0.25">
      <c r="A19" s="2" t="s">
        <v>11</v>
      </c>
      <c r="B19" s="150">
        <v>45574</v>
      </c>
      <c r="C19" s="150">
        <v>1103</v>
      </c>
      <c r="D19" s="150">
        <v>5</v>
      </c>
      <c r="E19" s="150">
        <v>5912</v>
      </c>
      <c r="F19" s="150">
        <v>7</v>
      </c>
      <c r="G19" s="150">
        <v>32</v>
      </c>
      <c r="H19" s="150">
        <v>9644</v>
      </c>
      <c r="I19" s="150">
        <v>8843</v>
      </c>
      <c r="J19" s="150">
        <v>1559</v>
      </c>
      <c r="K19" s="150">
        <v>4264</v>
      </c>
      <c r="L19" s="150">
        <v>1054</v>
      </c>
      <c r="M19" s="150">
        <v>722</v>
      </c>
      <c r="N19" s="150">
        <v>237</v>
      </c>
      <c r="O19" s="150">
        <v>4527</v>
      </c>
      <c r="P19" s="150">
        <v>1855</v>
      </c>
      <c r="Q19" s="150">
        <v>20</v>
      </c>
      <c r="R19" s="150">
        <v>852</v>
      </c>
      <c r="S19" s="150">
        <v>237</v>
      </c>
      <c r="T19" s="150">
        <v>1098</v>
      </c>
      <c r="U19" s="150">
        <v>3513</v>
      </c>
      <c r="V19" s="150">
        <v>3</v>
      </c>
      <c r="W19" s="150">
        <v>1</v>
      </c>
      <c r="X19" s="150">
        <v>86</v>
      </c>
    </row>
    <row r="20" spans="1:24" x14ac:dyDescent="0.25">
      <c r="A20" s="2" t="s">
        <v>12</v>
      </c>
      <c r="B20" s="150">
        <v>39279</v>
      </c>
      <c r="C20" s="150">
        <v>457</v>
      </c>
      <c r="D20" s="150">
        <v>0</v>
      </c>
      <c r="E20" s="150">
        <v>12857</v>
      </c>
      <c r="F20" s="150">
        <v>96</v>
      </c>
      <c r="G20" s="150">
        <v>590</v>
      </c>
      <c r="H20" s="150">
        <v>1014</v>
      </c>
      <c r="I20" s="150">
        <v>7232</v>
      </c>
      <c r="J20" s="150">
        <v>2152</v>
      </c>
      <c r="K20" s="150">
        <v>6341</v>
      </c>
      <c r="L20" s="150">
        <v>580</v>
      </c>
      <c r="M20" s="150">
        <v>62</v>
      </c>
      <c r="N20" s="150">
        <v>1028</v>
      </c>
      <c r="O20" s="150">
        <v>2801</v>
      </c>
      <c r="P20" s="150">
        <v>1869</v>
      </c>
      <c r="Q20" s="150">
        <v>3</v>
      </c>
      <c r="R20" s="150">
        <v>497</v>
      </c>
      <c r="S20" s="150">
        <v>324</v>
      </c>
      <c r="T20" s="150">
        <v>847</v>
      </c>
      <c r="U20" s="150">
        <v>518</v>
      </c>
      <c r="V20" s="150">
        <v>0</v>
      </c>
      <c r="W20" s="150">
        <v>0</v>
      </c>
      <c r="X20" s="150">
        <v>11</v>
      </c>
    </row>
    <row r="21" spans="1:24" x14ac:dyDescent="0.25">
      <c r="A21" s="2" t="s">
        <v>13</v>
      </c>
      <c r="B21" s="150">
        <v>144596</v>
      </c>
      <c r="C21" s="150">
        <v>2387</v>
      </c>
      <c r="D21" s="150">
        <v>1987</v>
      </c>
      <c r="E21" s="150">
        <v>40187</v>
      </c>
      <c r="F21" s="150">
        <v>7</v>
      </c>
      <c r="G21" s="150">
        <v>512</v>
      </c>
      <c r="H21" s="150">
        <v>10668</v>
      </c>
      <c r="I21" s="150">
        <v>31378</v>
      </c>
      <c r="J21" s="150">
        <v>8355</v>
      </c>
      <c r="K21" s="150">
        <v>18576</v>
      </c>
      <c r="L21" s="150">
        <v>2994</v>
      </c>
      <c r="M21" s="150">
        <v>326</v>
      </c>
      <c r="N21" s="150">
        <v>1643</v>
      </c>
      <c r="O21" s="150">
        <v>7231</v>
      </c>
      <c r="P21" s="150">
        <v>6720</v>
      </c>
      <c r="Q21" s="150">
        <v>38</v>
      </c>
      <c r="R21" s="150">
        <v>697</v>
      </c>
      <c r="S21" s="150">
        <v>4625</v>
      </c>
      <c r="T21" s="150">
        <v>3700</v>
      </c>
      <c r="U21" s="150">
        <v>2501</v>
      </c>
      <c r="V21" s="150">
        <v>0</v>
      </c>
      <c r="W21" s="150">
        <v>1</v>
      </c>
      <c r="X21" s="150">
        <v>63</v>
      </c>
    </row>
    <row r="22" spans="1:24" x14ac:dyDescent="0.25">
      <c r="A22" s="2" t="s">
        <v>14</v>
      </c>
      <c r="B22" s="150">
        <v>10814</v>
      </c>
      <c r="C22" s="150">
        <v>231</v>
      </c>
      <c r="D22" s="150">
        <v>2</v>
      </c>
      <c r="E22" s="150">
        <v>1012</v>
      </c>
      <c r="F22" s="150">
        <v>2</v>
      </c>
      <c r="G22" s="150">
        <v>4</v>
      </c>
      <c r="H22" s="150">
        <v>2795</v>
      </c>
      <c r="I22" s="150">
        <v>1407</v>
      </c>
      <c r="J22" s="150">
        <v>408</v>
      </c>
      <c r="K22" s="150">
        <v>387</v>
      </c>
      <c r="L22" s="150">
        <v>254</v>
      </c>
      <c r="M22" s="150">
        <v>99</v>
      </c>
      <c r="N22" s="150">
        <v>60</v>
      </c>
      <c r="O22" s="150">
        <v>934</v>
      </c>
      <c r="P22" s="150">
        <v>575</v>
      </c>
      <c r="Q22" s="150">
        <v>2</v>
      </c>
      <c r="R22" s="150">
        <v>245</v>
      </c>
      <c r="S22" s="150">
        <v>20</v>
      </c>
      <c r="T22" s="150">
        <v>568</v>
      </c>
      <c r="U22" s="150">
        <v>1781</v>
      </c>
      <c r="V22" s="150">
        <v>2</v>
      </c>
      <c r="W22" s="150">
        <v>0</v>
      </c>
      <c r="X22" s="150">
        <v>26</v>
      </c>
    </row>
    <row r="23" spans="1:24" x14ac:dyDescent="0.25">
      <c r="A23" s="2" t="s">
        <v>15</v>
      </c>
      <c r="B23" s="150">
        <v>1116</v>
      </c>
      <c r="C23" s="150">
        <v>6</v>
      </c>
      <c r="D23" s="150">
        <v>0</v>
      </c>
      <c r="E23" s="150">
        <v>43</v>
      </c>
      <c r="F23" s="150">
        <v>1</v>
      </c>
      <c r="G23" s="150">
        <v>0</v>
      </c>
      <c r="H23" s="150">
        <v>43</v>
      </c>
      <c r="I23" s="150">
        <v>101</v>
      </c>
      <c r="J23" s="150">
        <v>21</v>
      </c>
      <c r="K23" s="150">
        <v>46</v>
      </c>
      <c r="L23" s="150">
        <v>23</v>
      </c>
      <c r="M23" s="150">
        <v>1</v>
      </c>
      <c r="N23" s="150">
        <v>19</v>
      </c>
      <c r="O23" s="150">
        <v>69</v>
      </c>
      <c r="P23" s="150">
        <v>59</v>
      </c>
      <c r="Q23" s="150">
        <v>0</v>
      </c>
      <c r="R23" s="150">
        <v>15</v>
      </c>
      <c r="S23" s="150">
        <v>3</v>
      </c>
      <c r="T23" s="150">
        <v>24</v>
      </c>
      <c r="U23" s="150">
        <v>28</v>
      </c>
      <c r="V23" s="150">
        <v>0</v>
      </c>
      <c r="W23" s="150">
        <v>0</v>
      </c>
      <c r="X23" s="150">
        <v>614</v>
      </c>
    </row>
    <row r="24" spans="1:24" x14ac:dyDescent="0.25">
      <c r="A24" s="16" t="s">
        <v>107</v>
      </c>
      <c r="B24" s="152">
        <v>244981</v>
      </c>
      <c r="C24" s="152">
        <v>4252</v>
      </c>
      <c r="D24" s="152">
        <v>2072</v>
      </c>
      <c r="E24" s="152">
        <v>60126</v>
      </c>
      <c r="F24" s="152">
        <v>130</v>
      </c>
      <c r="G24" s="152">
        <v>1138</v>
      </c>
      <c r="H24" s="152">
        <v>24253</v>
      </c>
      <c r="I24" s="152">
        <v>49464</v>
      </c>
      <c r="J24" s="152">
        <v>12545</v>
      </c>
      <c r="K24" s="152">
        <v>31149</v>
      </c>
      <c r="L24" s="152">
        <v>4961</v>
      </c>
      <c r="M24" s="152">
        <v>1211</v>
      </c>
      <c r="N24" s="152">
        <v>3127</v>
      </c>
      <c r="O24" s="152">
        <v>15702</v>
      </c>
      <c r="P24" s="152">
        <v>11193</v>
      </c>
      <c r="Q24" s="152">
        <v>63</v>
      </c>
      <c r="R24" s="152">
        <v>2490</v>
      </c>
      <c r="S24" s="152">
        <v>5232</v>
      </c>
      <c r="T24" s="152">
        <v>6602</v>
      </c>
      <c r="U24" s="152">
        <v>8464</v>
      </c>
      <c r="V24" s="152">
        <v>5</v>
      </c>
      <c r="W24" s="152">
        <v>2</v>
      </c>
      <c r="X24" s="152">
        <v>800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151">
        <v>1877875.34</v>
      </c>
      <c r="C26" s="151">
        <v>38700.410000000003</v>
      </c>
      <c r="D26" s="151">
        <v>24819.56</v>
      </c>
      <c r="E26" s="151">
        <v>51747.54</v>
      </c>
      <c r="F26" s="151">
        <v>11531.95</v>
      </c>
      <c r="G26" s="151">
        <v>0</v>
      </c>
      <c r="H26" s="151">
        <v>44932.04</v>
      </c>
      <c r="I26" s="151">
        <v>234539.59</v>
      </c>
      <c r="J26" s="151">
        <v>25833.67</v>
      </c>
      <c r="K26" s="151">
        <v>804344.8</v>
      </c>
      <c r="L26" s="151">
        <v>39558.42</v>
      </c>
      <c r="M26" s="151">
        <v>603.16999999999996</v>
      </c>
      <c r="N26" s="151">
        <v>85094.71</v>
      </c>
      <c r="O26" s="151">
        <v>70005.3</v>
      </c>
      <c r="P26" s="151">
        <v>68001.2</v>
      </c>
      <c r="Q26" s="151">
        <v>0</v>
      </c>
      <c r="R26" s="151">
        <v>82467.8</v>
      </c>
      <c r="S26" s="151">
        <v>12146.73</v>
      </c>
      <c r="T26" s="151">
        <v>220339.04</v>
      </c>
      <c r="U26" s="151">
        <v>63209.41</v>
      </c>
      <c r="V26" s="151">
        <v>0</v>
      </c>
      <c r="W26" s="151">
        <v>0</v>
      </c>
      <c r="X26" s="151">
        <v>0</v>
      </c>
    </row>
    <row r="27" spans="1:24" x14ac:dyDescent="0.25">
      <c r="A27" s="2" t="s">
        <v>11</v>
      </c>
      <c r="B27" s="151">
        <v>30222351.190000001</v>
      </c>
      <c r="C27" s="151">
        <v>767646.43</v>
      </c>
      <c r="D27" s="151">
        <v>2070</v>
      </c>
      <c r="E27" s="151">
        <v>3919437.65</v>
      </c>
      <c r="F27" s="151">
        <v>4770</v>
      </c>
      <c r="G27" s="151">
        <v>20160</v>
      </c>
      <c r="H27" s="151">
        <v>6967202.8899999997</v>
      </c>
      <c r="I27" s="151">
        <v>5354288.16</v>
      </c>
      <c r="J27" s="151">
        <v>1039366.33</v>
      </c>
      <c r="K27" s="151">
        <v>2968845.53</v>
      </c>
      <c r="L27" s="151">
        <v>696878.21</v>
      </c>
      <c r="M27" s="151">
        <v>420926.28</v>
      </c>
      <c r="N27" s="151">
        <v>163698.13</v>
      </c>
      <c r="O27" s="151">
        <v>2940376.86</v>
      </c>
      <c r="P27" s="151">
        <v>1304959.17</v>
      </c>
      <c r="Q27" s="151">
        <v>11010.53</v>
      </c>
      <c r="R27" s="151">
        <v>544860.06999999995</v>
      </c>
      <c r="S27" s="151">
        <v>124759.81</v>
      </c>
      <c r="T27" s="151">
        <v>793032.19</v>
      </c>
      <c r="U27" s="151">
        <v>2115852.5</v>
      </c>
      <c r="V27" s="151">
        <v>1710</v>
      </c>
      <c r="W27" s="151">
        <v>810</v>
      </c>
      <c r="X27" s="151">
        <v>59690.45</v>
      </c>
    </row>
    <row r="28" spans="1:24" x14ac:dyDescent="0.25">
      <c r="A28" s="2" t="s">
        <v>12</v>
      </c>
      <c r="B28" s="151">
        <v>15740100.199999999</v>
      </c>
      <c r="C28" s="151">
        <v>331501.25</v>
      </c>
      <c r="D28" s="151">
        <v>0</v>
      </c>
      <c r="E28" s="151">
        <v>2853484.54</v>
      </c>
      <c r="F28" s="151">
        <v>39232.6</v>
      </c>
      <c r="G28" s="151">
        <v>148351.38</v>
      </c>
      <c r="H28" s="151">
        <v>587478.94999999995</v>
      </c>
      <c r="I28" s="151">
        <v>3196537.23</v>
      </c>
      <c r="J28" s="151">
        <v>467799.76</v>
      </c>
      <c r="K28" s="151">
        <v>3769592.96</v>
      </c>
      <c r="L28" s="151">
        <v>416647.42</v>
      </c>
      <c r="M28" s="151">
        <v>25211.41</v>
      </c>
      <c r="N28" s="151">
        <v>500059.74</v>
      </c>
      <c r="O28" s="151">
        <v>1123875.21</v>
      </c>
      <c r="P28" s="151">
        <v>1060039.71</v>
      </c>
      <c r="Q28" s="151">
        <v>1720.06</v>
      </c>
      <c r="R28" s="151">
        <v>263739.09000000003</v>
      </c>
      <c r="S28" s="151">
        <v>143878.69</v>
      </c>
      <c r="T28" s="151">
        <v>580438.85</v>
      </c>
      <c r="U28" s="151">
        <v>227007.6</v>
      </c>
      <c r="V28" s="151">
        <v>0</v>
      </c>
      <c r="W28" s="151">
        <v>0</v>
      </c>
      <c r="X28" s="151">
        <v>3503.75</v>
      </c>
    </row>
    <row r="29" spans="1:24" x14ac:dyDescent="0.25">
      <c r="A29" s="2" t="s">
        <v>13</v>
      </c>
      <c r="B29" s="151">
        <v>61200312.350000001</v>
      </c>
      <c r="C29" s="151">
        <v>997348.54</v>
      </c>
      <c r="D29" s="151">
        <v>550317.52</v>
      </c>
      <c r="E29" s="151">
        <v>15979736.49</v>
      </c>
      <c r="F29" s="151">
        <v>4280.0200000000004</v>
      </c>
      <c r="G29" s="151">
        <v>183450.89</v>
      </c>
      <c r="H29" s="151">
        <v>5073838.24</v>
      </c>
      <c r="I29" s="151">
        <v>11658457.16</v>
      </c>
      <c r="J29" s="151">
        <v>3586048.66</v>
      </c>
      <c r="K29" s="151">
        <v>9439807.3399999999</v>
      </c>
      <c r="L29" s="151">
        <v>1444153.41</v>
      </c>
      <c r="M29" s="151">
        <v>118820.27</v>
      </c>
      <c r="N29" s="151">
        <v>734996.38</v>
      </c>
      <c r="O29" s="151">
        <v>3280865.75</v>
      </c>
      <c r="P29" s="151">
        <v>3326724.15</v>
      </c>
      <c r="Q29" s="151">
        <v>17563.580000000002</v>
      </c>
      <c r="R29" s="151">
        <v>292431.44</v>
      </c>
      <c r="S29" s="151">
        <v>2022751.83</v>
      </c>
      <c r="T29" s="151">
        <v>1446099.07</v>
      </c>
      <c r="U29" s="151">
        <v>1011513.44</v>
      </c>
      <c r="V29" s="151">
        <v>0</v>
      </c>
      <c r="W29" s="151">
        <v>270</v>
      </c>
      <c r="X29" s="151">
        <v>30838.17</v>
      </c>
    </row>
    <row r="30" spans="1:24" x14ac:dyDescent="0.25">
      <c r="A30" s="2" t="s">
        <v>14</v>
      </c>
      <c r="B30" s="151">
        <v>3294782.08</v>
      </c>
      <c r="C30" s="151">
        <v>71811.070000000007</v>
      </c>
      <c r="D30" s="151">
        <v>630</v>
      </c>
      <c r="E30" s="151">
        <v>309241.84999999998</v>
      </c>
      <c r="F30" s="151">
        <v>630</v>
      </c>
      <c r="G30" s="151">
        <v>1260</v>
      </c>
      <c r="H30" s="151">
        <v>868774.83</v>
      </c>
      <c r="I30" s="151">
        <v>426873.17</v>
      </c>
      <c r="J30" s="151">
        <v>123934.19</v>
      </c>
      <c r="K30" s="151">
        <v>116731.95</v>
      </c>
      <c r="L30" s="151">
        <v>77792.210000000006</v>
      </c>
      <c r="M30" s="151">
        <v>29021.65</v>
      </c>
      <c r="N30" s="151">
        <v>18800</v>
      </c>
      <c r="O30" s="151">
        <v>285051.69</v>
      </c>
      <c r="P30" s="151">
        <v>175832.07</v>
      </c>
      <c r="Q30" s="151">
        <v>630</v>
      </c>
      <c r="R30" s="151">
        <v>73685.570000000007</v>
      </c>
      <c r="S30" s="151">
        <v>5628.4</v>
      </c>
      <c r="T30" s="151">
        <v>171387.19</v>
      </c>
      <c r="U30" s="151">
        <v>528428.34</v>
      </c>
      <c r="V30" s="151">
        <v>630</v>
      </c>
      <c r="W30" s="151">
        <v>0</v>
      </c>
      <c r="X30" s="151">
        <v>8007.9</v>
      </c>
    </row>
    <row r="31" spans="1:24" x14ac:dyDescent="0.25">
      <c r="A31" s="2" t="s">
        <v>15</v>
      </c>
      <c r="B31" s="151">
        <v>340649</v>
      </c>
      <c r="C31" s="151">
        <v>1890</v>
      </c>
      <c r="D31" s="151">
        <v>0</v>
      </c>
      <c r="E31" s="151">
        <v>13141.01</v>
      </c>
      <c r="F31" s="151">
        <v>315</v>
      </c>
      <c r="G31" s="151">
        <v>0</v>
      </c>
      <c r="H31" s="151">
        <v>13358.37</v>
      </c>
      <c r="I31" s="151">
        <v>30468.76</v>
      </c>
      <c r="J31" s="151">
        <v>6615</v>
      </c>
      <c r="K31" s="151">
        <v>14037.3</v>
      </c>
      <c r="L31" s="151">
        <v>7078.94</v>
      </c>
      <c r="M31" s="151">
        <v>315</v>
      </c>
      <c r="N31" s="151">
        <v>5898.4</v>
      </c>
      <c r="O31" s="151">
        <v>20908.97</v>
      </c>
      <c r="P31" s="151">
        <v>18119.8</v>
      </c>
      <c r="Q31" s="151">
        <v>0</v>
      </c>
      <c r="R31" s="151">
        <v>4638.3999999999996</v>
      </c>
      <c r="S31" s="151">
        <v>945</v>
      </c>
      <c r="T31" s="151">
        <v>7008.71</v>
      </c>
      <c r="U31" s="151">
        <v>8328.68</v>
      </c>
      <c r="V31" s="151">
        <v>0</v>
      </c>
      <c r="W31" s="151">
        <v>0</v>
      </c>
      <c r="X31" s="151">
        <v>187581.66</v>
      </c>
    </row>
    <row r="32" spans="1:24" x14ac:dyDescent="0.25">
      <c r="A32" s="16" t="s">
        <v>107</v>
      </c>
      <c r="B32" s="153">
        <v>112676070.16</v>
      </c>
      <c r="C32" s="153">
        <v>2208897.7000000002</v>
      </c>
      <c r="D32" s="153">
        <v>577837.07999999996</v>
      </c>
      <c r="E32" s="153">
        <v>23126789.079999998</v>
      </c>
      <c r="F32" s="153">
        <v>60759.57</v>
      </c>
      <c r="G32" s="153">
        <v>353222.27</v>
      </c>
      <c r="H32" s="153">
        <v>13555585.32</v>
      </c>
      <c r="I32" s="153">
        <v>20901164.07</v>
      </c>
      <c r="J32" s="153">
        <v>5249597.6100000003</v>
      </c>
      <c r="K32" s="153">
        <v>17113359.879999999</v>
      </c>
      <c r="L32" s="153">
        <v>2682108.61</v>
      </c>
      <c r="M32" s="153">
        <v>594897.78</v>
      </c>
      <c r="N32" s="153">
        <v>1508547.36</v>
      </c>
      <c r="O32" s="153">
        <v>7721083.7800000003</v>
      </c>
      <c r="P32" s="153">
        <v>5953676.0999999996</v>
      </c>
      <c r="Q32" s="153">
        <v>30924.17</v>
      </c>
      <c r="R32" s="153">
        <v>1261822.3700000001</v>
      </c>
      <c r="S32" s="153">
        <v>2310110.46</v>
      </c>
      <c r="T32" s="153">
        <v>3218305.05</v>
      </c>
      <c r="U32" s="153">
        <v>3954339.97</v>
      </c>
      <c r="V32" s="153">
        <v>2340</v>
      </c>
      <c r="W32" s="153">
        <v>1080</v>
      </c>
      <c r="X32" s="153">
        <v>289621.93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118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154">
        <v>2011</v>
      </c>
      <c r="C10" s="154">
        <v>19</v>
      </c>
      <c r="D10" s="154">
        <v>2</v>
      </c>
      <c r="E10" s="154">
        <v>95</v>
      </c>
      <c r="F10" s="154">
        <v>2</v>
      </c>
      <c r="G10" s="154">
        <v>5</v>
      </c>
      <c r="H10" s="154">
        <v>65</v>
      </c>
      <c r="I10" s="154">
        <v>752</v>
      </c>
      <c r="J10" s="154">
        <v>31</v>
      </c>
      <c r="K10" s="154">
        <v>468</v>
      </c>
      <c r="L10" s="154">
        <v>19</v>
      </c>
      <c r="M10" s="154">
        <v>8</v>
      </c>
      <c r="N10" s="154">
        <v>40</v>
      </c>
      <c r="O10" s="154">
        <v>60</v>
      </c>
      <c r="P10" s="154">
        <v>62</v>
      </c>
      <c r="Q10" s="154">
        <v>0</v>
      </c>
      <c r="R10" s="154">
        <v>67</v>
      </c>
      <c r="S10" s="154">
        <v>11</v>
      </c>
      <c r="T10" s="154">
        <v>116</v>
      </c>
      <c r="U10" s="154">
        <v>188</v>
      </c>
      <c r="V10" s="154">
        <v>0</v>
      </c>
      <c r="W10" s="154">
        <v>0</v>
      </c>
      <c r="X10" s="154">
        <v>1</v>
      </c>
    </row>
    <row r="11" spans="1:24" x14ac:dyDescent="0.25">
      <c r="A11" s="2" t="s">
        <v>11</v>
      </c>
      <c r="B11" s="154">
        <v>46909</v>
      </c>
      <c r="C11" s="154">
        <v>1018</v>
      </c>
      <c r="D11" s="154">
        <v>2</v>
      </c>
      <c r="E11" s="154">
        <v>5999</v>
      </c>
      <c r="F11" s="154">
        <v>4</v>
      </c>
      <c r="G11" s="154">
        <v>31</v>
      </c>
      <c r="H11" s="154">
        <v>9957</v>
      </c>
      <c r="I11" s="154">
        <v>9020</v>
      </c>
      <c r="J11" s="154">
        <v>1648</v>
      </c>
      <c r="K11" s="154">
        <v>4335</v>
      </c>
      <c r="L11" s="154">
        <v>954</v>
      </c>
      <c r="M11" s="154">
        <v>725</v>
      </c>
      <c r="N11" s="154">
        <v>233</v>
      </c>
      <c r="O11" s="154">
        <v>4384</v>
      </c>
      <c r="P11" s="154">
        <v>1919</v>
      </c>
      <c r="Q11" s="154">
        <v>14</v>
      </c>
      <c r="R11" s="154">
        <v>908</v>
      </c>
      <c r="S11" s="154">
        <v>230</v>
      </c>
      <c r="T11" s="154">
        <v>1096</v>
      </c>
      <c r="U11" s="154">
        <v>4338</v>
      </c>
      <c r="V11" s="154">
        <v>1</v>
      </c>
      <c r="W11" s="154">
        <v>1</v>
      </c>
      <c r="X11" s="154">
        <v>92</v>
      </c>
    </row>
    <row r="12" spans="1:24" x14ac:dyDescent="0.25">
      <c r="A12" s="2" t="s">
        <v>12</v>
      </c>
      <c r="B12" s="154">
        <v>5912</v>
      </c>
      <c r="C12" s="154">
        <v>72</v>
      </c>
      <c r="D12" s="154">
        <v>0</v>
      </c>
      <c r="E12" s="154">
        <v>588</v>
      </c>
      <c r="F12" s="154">
        <v>9</v>
      </c>
      <c r="G12" s="154">
        <v>16</v>
      </c>
      <c r="H12" s="154">
        <v>318</v>
      </c>
      <c r="I12" s="154">
        <v>1659</v>
      </c>
      <c r="J12" s="154">
        <v>213</v>
      </c>
      <c r="K12" s="154">
        <v>1137</v>
      </c>
      <c r="L12" s="154">
        <v>135</v>
      </c>
      <c r="M12" s="154">
        <v>30</v>
      </c>
      <c r="N12" s="154">
        <v>141</v>
      </c>
      <c r="O12" s="154">
        <v>581</v>
      </c>
      <c r="P12" s="154">
        <v>381</v>
      </c>
      <c r="Q12" s="154">
        <v>1</v>
      </c>
      <c r="R12" s="154">
        <v>122</v>
      </c>
      <c r="S12" s="154">
        <v>85</v>
      </c>
      <c r="T12" s="154">
        <v>172</v>
      </c>
      <c r="U12" s="154">
        <v>248</v>
      </c>
      <c r="V12" s="154">
        <v>0</v>
      </c>
      <c r="W12" s="154">
        <v>0</v>
      </c>
      <c r="X12" s="154">
        <v>4</v>
      </c>
    </row>
    <row r="13" spans="1:24" x14ac:dyDescent="0.25">
      <c r="A13" s="2" t="s">
        <v>13</v>
      </c>
      <c r="B13" s="154">
        <v>17790</v>
      </c>
      <c r="C13" s="154">
        <v>241</v>
      </c>
      <c r="D13" s="154">
        <v>14</v>
      </c>
      <c r="E13" s="154">
        <v>2044</v>
      </c>
      <c r="F13" s="154">
        <v>3</v>
      </c>
      <c r="G13" s="154">
        <v>55</v>
      </c>
      <c r="H13" s="154">
        <v>1351</v>
      </c>
      <c r="I13" s="154">
        <v>4747</v>
      </c>
      <c r="J13" s="154">
        <v>787</v>
      </c>
      <c r="K13" s="154">
        <v>3398</v>
      </c>
      <c r="L13" s="154">
        <v>438</v>
      </c>
      <c r="M13" s="154">
        <v>73</v>
      </c>
      <c r="N13" s="154">
        <v>332</v>
      </c>
      <c r="O13" s="154">
        <v>1576</v>
      </c>
      <c r="P13" s="154">
        <v>1023</v>
      </c>
      <c r="Q13" s="154">
        <v>7</v>
      </c>
      <c r="R13" s="154">
        <v>223</v>
      </c>
      <c r="S13" s="154">
        <v>390</v>
      </c>
      <c r="T13" s="154">
        <v>381</v>
      </c>
      <c r="U13" s="154">
        <v>694</v>
      </c>
      <c r="V13" s="154">
        <v>0</v>
      </c>
      <c r="W13" s="154">
        <v>1</v>
      </c>
      <c r="X13" s="154">
        <v>12</v>
      </c>
    </row>
    <row r="14" spans="1:24" x14ac:dyDescent="0.25">
      <c r="A14" s="2" t="s">
        <v>14</v>
      </c>
      <c r="B14" s="154">
        <v>9882</v>
      </c>
      <c r="C14" s="154">
        <v>200</v>
      </c>
      <c r="D14" s="154">
        <v>2</v>
      </c>
      <c r="E14" s="154">
        <v>892</v>
      </c>
      <c r="F14" s="154">
        <v>1</v>
      </c>
      <c r="G14" s="154">
        <v>4</v>
      </c>
      <c r="H14" s="154">
        <v>2572</v>
      </c>
      <c r="I14" s="154">
        <v>1240</v>
      </c>
      <c r="J14" s="154">
        <v>363</v>
      </c>
      <c r="K14" s="154">
        <v>339</v>
      </c>
      <c r="L14" s="154">
        <v>205</v>
      </c>
      <c r="M14" s="154">
        <v>98</v>
      </c>
      <c r="N14" s="154">
        <v>49</v>
      </c>
      <c r="O14" s="154">
        <v>791</v>
      </c>
      <c r="P14" s="154">
        <v>484</v>
      </c>
      <c r="Q14" s="154">
        <v>2</v>
      </c>
      <c r="R14" s="154">
        <v>239</v>
      </c>
      <c r="S14" s="154">
        <v>18</v>
      </c>
      <c r="T14" s="154">
        <v>487</v>
      </c>
      <c r="U14" s="154">
        <v>1870</v>
      </c>
      <c r="V14" s="154">
        <v>2</v>
      </c>
      <c r="W14" s="154">
        <v>0</v>
      </c>
      <c r="X14" s="154">
        <v>24</v>
      </c>
    </row>
    <row r="15" spans="1:24" x14ac:dyDescent="0.25">
      <c r="A15" s="2" t="s">
        <v>15</v>
      </c>
      <c r="B15" s="154">
        <v>1083</v>
      </c>
      <c r="C15" s="154">
        <v>7</v>
      </c>
      <c r="D15" s="154">
        <v>0</v>
      </c>
      <c r="E15" s="154">
        <v>43</v>
      </c>
      <c r="F15" s="154">
        <v>1</v>
      </c>
      <c r="G15" s="154">
        <v>0</v>
      </c>
      <c r="H15" s="154">
        <v>40</v>
      </c>
      <c r="I15" s="154">
        <v>100</v>
      </c>
      <c r="J15" s="154">
        <v>21</v>
      </c>
      <c r="K15" s="154">
        <v>49</v>
      </c>
      <c r="L15" s="154">
        <v>22</v>
      </c>
      <c r="M15" s="154">
        <v>3</v>
      </c>
      <c r="N15" s="154">
        <v>20</v>
      </c>
      <c r="O15" s="154">
        <v>64</v>
      </c>
      <c r="P15" s="154">
        <v>58</v>
      </c>
      <c r="Q15" s="154">
        <v>0</v>
      </c>
      <c r="R15" s="154">
        <v>16</v>
      </c>
      <c r="S15" s="154">
        <v>3</v>
      </c>
      <c r="T15" s="154">
        <v>25</v>
      </c>
      <c r="U15" s="154">
        <v>30</v>
      </c>
      <c r="V15" s="154">
        <v>0</v>
      </c>
      <c r="W15" s="154">
        <v>0</v>
      </c>
      <c r="X15" s="154">
        <v>581</v>
      </c>
    </row>
    <row r="16" spans="1:24" x14ac:dyDescent="0.25">
      <c r="A16" s="16" t="s">
        <v>107</v>
      </c>
      <c r="B16" s="156">
        <v>83587</v>
      </c>
      <c r="C16" s="156">
        <v>1557</v>
      </c>
      <c r="D16" s="156">
        <v>20</v>
      </c>
      <c r="E16" s="156">
        <v>9661</v>
      </c>
      <c r="F16" s="156">
        <v>20</v>
      </c>
      <c r="G16" s="156">
        <v>111</v>
      </c>
      <c r="H16" s="156">
        <v>14303</v>
      </c>
      <c r="I16" s="156">
        <v>17518</v>
      </c>
      <c r="J16" s="156">
        <v>3063</v>
      </c>
      <c r="K16" s="156">
        <v>9726</v>
      </c>
      <c r="L16" s="156">
        <v>1773</v>
      </c>
      <c r="M16" s="156">
        <v>937</v>
      </c>
      <c r="N16" s="156">
        <v>815</v>
      </c>
      <c r="O16" s="156">
        <v>7456</v>
      </c>
      <c r="P16" s="156">
        <v>3927</v>
      </c>
      <c r="Q16" s="156">
        <v>24</v>
      </c>
      <c r="R16" s="156">
        <v>1575</v>
      </c>
      <c r="S16" s="156">
        <v>737</v>
      </c>
      <c r="T16" s="156">
        <v>2277</v>
      </c>
      <c r="U16" s="156">
        <v>7368</v>
      </c>
      <c r="V16" s="156">
        <v>3</v>
      </c>
      <c r="W16" s="156">
        <v>2</v>
      </c>
      <c r="X16" s="156">
        <v>714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154">
        <v>10670</v>
      </c>
      <c r="C18" s="154">
        <v>62</v>
      </c>
      <c r="D18" s="154">
        <v>87</v>
      </c>
      <c r="E18" s="154">
        <v>304</v>
      </c>
      <c r="F18" s="154">
        <v>2</v>
      </c>
      <c r="G18" s="154">
        <v>9</v>
      </c>
      <c r="H18" s="154">
        <v>198</v>
      </c>
      <c r="I18" s="154">
        <v>5161</v>
      </c>
      <c r="J18" s="154">
        <v>75</v>
      </c>
      <c r="K18" s="154">
        <v>1810</v>
      </c>
      <c r="L18" s="154">
        <v>80</v>
      </c>
      <c r="M18" s="154">
        <v>140</v>
      </c>
      <c r="N18" s="154">
        <v>193</v>
      </c>
      <c r="O18" s="154">
        <v>260</v>
      </c>
      <c r="P18" s="154">
        <v>260</v>
      </c>
      <c r="Q18" s="154">
        <v>0</v>
      </c>
      <c r="R18" s="154">
        <v>253</v>
      </c>
      <c r="S18" s="154">
        <v>22</v>
      </c>
      <c r="T18" s="154">
        <v>1349</v>
      </c>
      <c r="U18" s="154">
        <v>400</v>
      </c>
      <c r="V18" s="154">
        <v>0</v>
      </c>
      <c r="W18" s="154">
        <v>0</v>
      </c>
      <c r="X18" s="154">
        <v>5</v>
      </c>
    </row>
    <row r="19" spans="1:24" x14ac:dyDescent="0.25">
      <c r="A19" s="2" t="s">
        <v>11</v>
      </c>
      <c r="B19" s="154">
        <v>46786</v>
      </c>
      <c r="C19" s="154">
        <v>1014</v>
      </c>
      <c r="D19" s="154">
        <v>2</v>
      </c>
      <c r="E19" s="154">
        <v>5985</v>
      </c>
      <c r="F19" s="154">
        <v>4</v>
      </c>
      <c r="G19" s="154">
        <v>31</v>
      </c>
      <c r="H19" s="154">
        <v>9932</v>
      </c>
      <c r="I19" s="154">
        <v>9001</v>
      </c>
      <c r="J19" s="154">
        <v>1641</v>
      </c>
      <c r="K19" s="154">
        <v>4325</v>
      </c>
      <c r="L19" s="154">
        <v>953</v>
      </c>
      <c r="M19" s="154">
        <v>721</v>
      </c>
      <c r="N19" s="154">
        <v>230</v>
      </c>
      <c r="O19" s="154">
        <v>4373</v>
      </c>
      <c r="P19" s="154">
        <v>1914</v>
      </c>
      <c r="Q19" s="154">
        <v>14</v>
      </c>
      <c r="R19" s="154">
        <v>906</v>
      </c>
      <c r="S19" s="154">
        <v>230</v>
      </c>
      <c r="T19" s="154">
        <v>1093</v>
      </c>
      <c r="U19" s="154">
        <v>4323</v>
      </c>
      <c r="V19" s="154">
        <v>1</v>
      </c>
      <c r="W19" s="154">
        <v>1</v>
      </c>
      <c r="X19" s="154">
        <v>92</v>
      </c>
    </row>
    <row r="20" spans="1:24" x14ac:dyDescent="0.25">
      <c r="A20" s="2" t="s">
        <v>12</v>
      </c>
      <c r="B20" s="154">
        <v>42037</v>
      </c>
      <c r="C20" s="154">
        <v>473</v>
      </c>
      <c r="D20" s="154">
        <v>0</v>
      </c>
      <c r="E20" s="154">
        <v>10596</v>
      </c>
      <c r="F20" s="154">
        <v>262</v>
      </c>
      <c r="G20" s="154">
        <v>156</v>
      </c>
      <c r="H20" s="154">
        <v>1064</v>
      </c>
      <c r="I20" s="154">
        <v>11966</v>
      </c>
      <c r="J20" s="154">
        <v>2271</v>
      </c>
      <c r="K20" s="154">
        <v>6246</v>
      </c>
      <c r="L20" s="154">
        <v>497</v>
      </c>
      <c r="M20" s="154">
        <v>102</v>
      </c>
      <c r="N20" s="154">
        <v>1067</v>
      </c>
      <c r="O20" s="154">
        <v>2097</v>
      </c>
      <c r="P20" s="154">
        <v>2289</v>
      </c>
      <c r="Q20" s="154">
        <v>3</v>
      </c>
      <c r="R20" s="154">
        <v>531</v>
      </c>
      <c r="S20" s="154">
        <v>404</v>
      </c>
      <c r="T20" s="154">
        <v>1249</v>
      </c>
      <c r="U20" s="154">
        <v>757</v>
      </c>
      <c r="V20" s="154">
        <v>0</v>
      </c>
      <c r="W20" s="154">
        <v>0</v>
      </c>
      <c r="X20" s="154">
        <v>7</v>
      </c>
    </row>
    <row r="21" spans="1:24" x14ac:dyDescent="0.25">
      <c r="A21" s="2" t="s">
        <v>13</v>
      </c>
      <c r="B21" s="154">
        <v>151965</v>
      </c>
      <c r="C21" s="154">
        <v>1685</v>
      </c>
      <c r="D21" s="154">
        <v>226</v>
      </c>
      <c r="E21" s="154">
        <v>53081</v>
      </c>
      <c r="F21" s="154">
        <v>8</v>
      </c>
      <c r="G21" s="154">
        <v>640</v>
      </c>
      <c r="H21" s="154">
        <v>8742</v>
      </c>
      <c r="I21" s="154">
        <v>31982</v>
      </c>
      <c r="J21" s="154">
        <v>9015</v>
      </c>
      <c r="K21" s="154">
        <v>18571</v>
      </c>
      <c r="L21" s="154">
        <v>2377</v>
      </c>
      <c r="M21" s="154">
        <v>351</v>
      </c>
      <c r="N21" s="154">
        <v>1664</v>
      </c>
      <c r="O21" s="154">
        <v>6592</v>
      </c>
      <c r="P21" s="154">
        <v>6159</v>
      </c>
      <c r="Q21" s="154">
        <v>32</v>
      </c>
      <c r="R21" s="154">
        <v>722</v>
      </c>
      <c r="S21" s="154">
        <v>4324</v>
      </c>
      <c r="T21" s="154">
        <v>3349</v>
      </c>
      <c r="U21" s="154">
        <v>2411</v>
      </c>
      <c r="V21" s="154">
        <v>0</v>
      </c>
      <c r="W21" s="154">
        <v>1</v>
      </c>
      <c r="X21" s="154">
        <v>33</v>
      </c>
    </row>
    <row r="22" spans="1:24" x14ac:dyDescent="0.25">
      <c r="A22" s="2" t="s">
        <v>14</v>
      </c>
      <c r="B22" s="154">
        <v>9867</v>
      </c>
      <c r="C22" s="154">
        <v>199</v>
      </c>
      <c r="D22" s="154">
        <v>2</v>
      </c>
      <c r="E22" s="154">
        <v>891</v>
      </c>
      <c r="F22" s="154">
        <v>1</v>
      </c>
      <c r="G22" s="154">
        <v>4</v>
      </c>
      <c r="H22" s="154">
        <v>2570</v>
      </c>
      <c r="I22" s="154">
        <v>1239</v>
      </c>
      <c r="J22" s="154">
        <v>363</v>
      </c>
      <c r="K22" s="154">
        <v>338</v>
      </c>
      <c r="L22" s="154">
        <v>204</v>
      </c>
      <c r="M22" s="154">
        <v>98</v>
      </c>
      <c r="N22" s="154">
        <v>49</v>
      </c>
      <c r="O22" s="154">
        <v>789</v>
      </c>
      <c r="P22" s="154">
        <v>483</v>
      </c>
      <c r="Q22" s="154">
        <v>2</v>
      </c>
      <c r="R22" s="154">
        <v>238</v>
      </c>
      <c r="S22" s="154">
        <v>18</v>
      </c>
      <c r="T22" s="154">
        <v>485</v>
      </c>
      <c r="U22" s="154">
        <v>1868</v>
      </c>
      <c r="V22" s="154">
        <v>2</v>
      </c>
      <c r="W22" s="154">
        <v>0</v>
      </c>
      <c r="X22" s="154">
        <v>24</v>
      </c>
    </row>
    <row r="23" spans="1:24" x14ac:dyDescent="0.25">
      <c r="A23" s="2" t="s">
        <v>15</v>
      </c>
      <c r="B23" s="154">
        <v>1083</v>
      </c>
      <c r="C23" s="154">
        <v>7</v>
      </c>
      <c r="D23" s="154">
        <v>0</v>
      </c>
      <c r="E23" s="154">
        <v>43</v>
      </c>
      <c r="F23" s="154">
        <v>1</v>
      </c>
      <c r="G23" s="154">
        <v>0</v>
      </c>
      <c r="H23" s="154">
        <v>40</v>
      </c>
      <c r="I23" s="154">
        <v>100</v>
      </c>
      <c r="J23" s="154">
        <v>21</v>
      </c>
      <c r="K23" s="154">
        <v>49</v>
      </c>
      <c r="L23" s="154">
        <v>22</v>
      </c>
      <c r="M23" s="154">
        <v>3</v>
      </c>
      <c r="N23" s="154">
        <v>20</v>
      </c>
      <c r="O23" s="154">
        <v>64</v>
      </c>
      <c r="P23" s="154">
        <v>58</v>
      </c>
      <c r="Q23" s="154">
        <v>0</v>
      </c>
      <c r="R23" s="154">
        <v>16</v>
      </c>
      <c r="S23" s="154">
        <v>3</v>
      </c>
      <c r="T23" s="154">
        <v>25</v>
      </c>
      <c r="U23" s="154">
        <v>30</v>
      </c>
      <c r="V23" s="154">
        <v>0</v>
      </c>
      <c r="W23" s="154">
        <v>0</v>
      </c>
      <c r="X23" s="154">
        <v>581</v>
      </c>
    </row>
    <row r="24" spans="1:24" x14ac:dyDescent="0.25">
      <c r="A24" s="16" t="s">
        <v>107</v>
      </c>
      <c r="B24" s="156">
        <v>262408</v>
      </c>
      <c r="C24" s="156">
        <v>3440</v>
      </c>
      <c r="D24" s="156">
        <v>317</v>
      </c>
      <c r="E24" s="156">
        <v>70900</v>
      </c>
      <c r="F24" s="156">
        <v>278</v>
      </c>
      <c r="G24" s="156">
        <v>840</v>
      </c>
      <c r="H24" s="156">
        <v>22546</v>
      </c>
      <c r="I24" s="156">
        <v>59449</v>
      </c>
      <c r="J24" s="156">
        <v>13386</v>
      </c>
      <c r="K24" s="156">
        <v>31339</v>
      </c>
      <c r="L24" s="156">
        <v>4133</v>
      </c>
      <c r="M24" s="156">
        <v>1415</v>
      </c>
      <c r="N24" s="156">
        <v>3223</v>
      </c>
      <c r="O24" s="156">
        <v>14175</v>
      </c>
      <c r="P24" s="156">
        <v>11163</v>
      </c>
      <c r="Q24" s="156">
        <v>51</v>
      </c>
      <c r="R24" s="156">
        <v>2666</v>
      </c>
      <c r="S24" s="156">
        <v>5001</v>
      </c>
      <c r="T24" s="156">
        <v>7550</v>
      </c>
      <c r="U24" s="156">
        <v>9789</v>
      </c>
      <c r="V24" s="156">
        <v>3</v>
      </c>
      <c r="W24" s="156">
        <v>2</v>
      </c>
      <c r="X24" s="156">
        <v>742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155">
        <v>3492464.91</v>
      </c>
      <c r="C26" s="155">
        <v>35288.839999999997</v>
      </c>
      <c r="D26" s="155">
        <v>36648.21</v>
      </c>
      <c r="E26" s="155">
        <v>115411.77</v>
      </c>
      <c r="F26" s="155">
        <v>412.66</v>
      </c>
      <c r="G26" s="155">
        <v>3649.78</v>
      </c>
      <c r="H26" s="155">
        <v>83096.3</v>
      </c>
      <c r="I26" s="155">
        <v>1272739.79</v>
      </c>
      <c r="J26" s="155">
        <v>26012.9</v>
      </c>
      <c r="K26" s="155">
        <v>969379.57</v>
      </c>
      <c r="L26" s="155">
        <v>33672.39</v>
      </c>
      <c r="M26" s="155">
        <v>42109.14</v>
      </c>
      <c r="N26" s="155">
        <v>107700.33</v>
      </c>
      <c r="O26" s="155">
        <v>90623.52</v>
      </c>
      <c r="P26" s="155">
        <v>107344.99</v>
      </c>
      <c r="Q26" s="155">
        <v>0</v>
      </c>
      <c r="R26" s="155">
        <v>90134.68</v>
      </c>
      <c r="S26" s="155">
        <v>13748.19</v>
      </c>
      <c r="T26" s="155">
        <v>349250.19</v>
      </c>
      <c r="U26" s="155">
        <v>113896.25</v>
      </c>
      <c r="V26" s="155">
        <v>0</v>
      </c>
      <c r="W26" s="155">
        <v>0</v>
      </c>
      <c r="X26" s="155">
        <v>1345.41</v>
      </c>
    </row>
    <row r="27" spans="1:24" x14ac:dyDescent="0.25">
      <c r="A27" s="2" t="s">
        <v>11</v>
      </c>
      <c r="B27" s="155">
        <v>31204391.91</v>
      </c>
      <c r="C27" s="155">
        <v>695916.74</v>
      </c>
      <c r="D27" s="155">
        <v>1080</v>
      </c>
      <c r="E27" s="155">
        <v>3949274.33</v>
      </c>
      <c r="F27" s="155">
        <v>2880</v>
      </c>
      <c r="G27" s="155">
        <v>19812.84</v>
      </c>
      <c r="H27" s="155">
        <v>7201175.7199999997</v>
      </c>
      <c r="I27" s="155">
        <v>5469861.1200000001</v>
      </c>
      <c r="J27" s="155">
        <v>1104689.52</v>
      </c>
      <c r="K27" s="155">
        <v>3133564.59</v>
      </c>
      <c r="L27" s="155">
        <v>631918.91</v>
      </c>
      <c r="M27" s="155">
        <v>434762.63</v>
      </c>
      <c r="N27" s="155">
        <v>154861.20000000001</v>
      </c>
      <c r="O27" s="155">
        <v>2847839.94</v>
      </c>
      <c r="P27" s="155">
        <v>1336762.95</v>
      </c>
      <c r="Q27" s="155">
        <v>6742.64</v>
      </c>
      <c r="R27" s="155">
        <v>581544.43999999994</v>
      </c>
      <c r="S27" s="155">
        <v>124590.28</v>
      </c>
      <c r="T27" s="155">
        <v>788008.67</v>
      </c>
      <c r="U27" s="155">
        <v>2654414.4300000002</v>
      </c>
      <c r="V27" s="155">
        <v>630</v>
      </c>
      <c r="W27" s="155">
        <v>630</v>
      </c>
      <c r="X27" s="155">
        <v>63430.96</v>
      </c>
    </row>
    <row r="28" spans="1:24" x14ac:dyDescent="0.25">
      <c r="A28" s="2" t="s">
        <v>12</v>
      </c>
      <c r="B28" s="155">
        <v>17080159.989999998</v>
      </c>
      <c r="C28" s="155">
        <v>353878.42</v>
      </c>
      <c r="D28" s="155">
        <v>0</v>
      </c>
      <c r="E28" s="155">
        <v>2967227.65</v>
      </c>
      <c r="F28" s="155">
        <v>85124.27</v>
      </c>
      <c r="G28" s="155">
        <v>38460.65</v>
      </c>
      <c r="H28" s="155">
        <v>523130.19</v>
      </c>
      <c r="I28" s="155">
        <v>4418151.1399999997</v>
      </c>
      <c r="J28" s="155">
        <v>510097.35</v>
      </c>
      <c r="K28" s="155">
        <v>3742251.02</v>
      </c>
      <c r="L28" s="155">
        <v>287439.13</v>
      </c>
      <c r="M28" s="155">
        <v>36388.26</v>
      </c>
      <c r="N28" s="155">
        <v>522577.15</v>
      </c>
      <c r="O28" s="155">
        <v>1051008.68</v>
      </c>
      <c r="P28" s="155">
        <v>1134080.19</v>
      </c>
      <c r="Q28" s="155">
        <v>1966.52</v>
      </c>
      <c r="R28" s="155">
        <v>212274.45</v>
      </c>
      <c r="S28" s="155">
        <v>218859.61</v>
      </c>
      <c r="T28" s="155">
        <v>695834.5</v>
      </c>
      <c r="U28" s="155">
        <v>278529.27</v>
      </c>
      <c r="V28" s="155">
        <v>0</v>
      </c>
      <c r="W28" s="155">
        <v>0</v>
      </c>
      <c r="X28" s="155">
        <v>2881.54</v>
      </c>
    </row>
    <row r="29" spans="1:24" x14ac:dyDescent="0.25">
      <c r="A29" s="2" t="s">
        <v>13</v>
      </c>
      <c r="B29" s="155">
        <v>65599537.770000003</v>
      </c>
      <c r="C29" s="155">
        <v>776630.75</v>
      </c>
      <c r="D29" s="155">
        <v>103842.76</v>
      </c>
      <c r="E29" s="155">
        <v>21060897.289999999</v>
      </c>
      <c r="F29" s="155">
        <v>5017.99</v>
      </c>
      <c r="G29" s="155">
        <v>241717.81</v>
      </c>
      <c r="H29" s="155">
        <v>4132322.88</v>
      </c>
      <c r="I29" s="155">
        <v>12277778.07</v>
      </c>
      <c r="J29" s="155">
        <v>3838784.75</v>
      </c>
      <c r="K29" s="155">
        <v>9896535.5399999991</v>
      </c>
      <c r="L29" s="155">
        <v>1140169.06</v>
      </c>
      <c r="M29" s="155">
        <v>138480.15</v>
      </c>
      <c r="N29" s="155">
        <v>738162.36</v>
      </c>
      <c r="O29" s="155">
        <v>2942244.4</v>
      </c>
      <c r="P29" s="155">
        <v>3056892.25</v>
      </c>
      <c r="Q29" s="155">
        <v>16189.09</v>
      </c>
      <c r="R29" s="155">
        <v>294510.08000000002</v>
      </c>
      <c r="S29" s="155">
        <v>2224767.91</v>
      </c>
      <c r="T29" s="155">
        <v>1654104.77</v>
      </c>
      <c r="U29" s="155">
        <v>1044159.34</v>
      </c>
      <c r="V29" s="155">
        <v>0</v>
      </c>
      <c r="W29" s="155">
        <v>331.7</v>
      </c>
      <c r="X29" s="155">
        <v>15998.82</v>
      </c>
    </row>
    <row r="30" spans="1:24" x14ac:dyDescent="0.25">
      <c r="A30" s="2" t="s">
        <v>14</v>
      </c>
      <c r="B30" s="155">
        <v>3016891.37</v>
      </c>
      <c r="C30" s="155">
        <v>61859.68</v>
      </c>
      <c r="D30" s="155">
        <v>630</v>
      </c>
      <c r="E30" s="155">
        <v>274219.11</v>
      </c>
      <c r="F30" s="155">
        <v>315</v>
      </c>
      <c r="G30" s="155">
        <v>1260</v>
      </c>
      <c r="H30" s="155">
        <v>801412.04</v>
      </c>
      <c r="I30" s="155">
        <v>377553.19</v>
      </c>
      <c r="J30" s="155">
        <v>110151.1</v>
      </c>
      <c r="K30" s="155">
        <v>103035.11</v>
      </c>
      <c r="L30" s="155">
        <v>63160.160000000003</v>
      </c>
      <c r="M30" s="155">
        <v>28929.61</v>
      </c>
      <c r="N30" s="155">
        <v>15435</v>
      </c>
      <c r="O30" s="155">
        <v>240017.76</v>
      </c>
      <c r="P30" s="155">
        <v>149296.99</v>
      </c>
      <c r="Q30" s="155">
        <v>630</v>
      </c>
      <c r="R30" s="155">
        <v>71462.399999999994</v>
      </c>
      <c r="S30" s="155">
        <v>5107.3999999999996</v>
      </c>
      <c r="T30" s="155">
        <v>147625.39000000001</v>
      </c>
      <c r="U30" s="155">
        <v>556644.73</v>
      </c>
      <c r="V30" s="155">
        <v>630</v>
      </c>
      <c r="W30" s="155">
        <v>0</v>
      </c>
      <c r="X30" s="155">
        <v>7516.7</v>
      </c>
    </row>
    <row r="31" spans="1:24" x14ac:dyDescent="0.25">
      <c r="A31" s="2" t="s">
        <v>15</v>
      </c>
      <c r="B31" s="155">
        <v>331022.78999999998</v>
      </c>
      <c r="C31" s="155">
        <v>2205</v>
      </c>
      <c r="D31" s="155">
        <v>0</v>
      </c>
      <c r="E31" s="155">
        <v>13229.07</v>
      </c>
      <c r="F31" s="155">
        <v>315</v>
      </c>
      <c r="G31" s="155">
        <v>0</v>
      </c>
      <c r="H31" s="155">
        <v>12600</v>
      </c>
      <c r="I31" s="155">
        <v>30161.3</v>
      </c>
      <c r="J31" s="155">
        <v>6615</v>
      </c>
      <c r="K31" s="155">
        <v>15011.64</v>
      </c>
      <c r="L31" s="155">
        <v>6672.13</v>
      </c>
      <c r="M31" s="155">
        <v>843.25</v>
      </c>
      <c r="N31" s="155">
        <v>6199.07</v>
      </c>
      <c r="O31" s="155">
        <v>19431.400000000001</v>
      </c>
      <c r="P31" s="155">
        <v>17903.34</v>
      </c>
      <c r="Q31" s="155">
        <v>0</v>
      </c>
      <c r="R31" s="155">
        <v>5014.0200000000004</v>
      </c>
      <c r="S31" s="155">
        <v>945</v>
      </c>
      <c r="T31" s="155">
        <v>7501.17</v>
      </c>
      <c r="U31" s="155">
        <v>8889.18</v>
      </c>
      <c r="V31" s="155">
        <v>0</v>
      </c>
      <c r="W31" s="155">
        <v>0</v>
      </c>
      <c r="X31" s="155">
        <v>177487.22</v>
      </c>
    </row>
    <row r="32" spans="1:24" x14ac:dyDescent="0.25">
      <c r="A32" s="16" t="s">
        <v>107</v>
      </c>
      <c r="B32" s="157">
        <v>120724468.73999999</v>
      </c>
      <c r="C32" s="157">
        <v>1925779.43</v>
      </c>
      <c r="D32" s="157">
        <v>142200.97</v>
      </c>
      <c r="E32" s="157">
        <v>28380259.219999999</v>
      </c>
      <c r="F32" s="157">
        <v>94064.92</v>
      </c>
      <c r="G32" s="157">
        <v>304901.08</v>
      </c>
      <c r="H32" s="157">
        <v>12753737.130000001</v>
      </c>
      <c r="I32" s="157">
        <v>23846244.609999999</v>
      </c>
      <c r="J32" s="157">
        <v>5596350.6200000001</v>
      </c>
      <c r="K32" s="157">
        <v>17859777.469999999</v>
      </c>
      <c r="L32" s="157">
        <v>2163031.7799999998</v>
      </c>
      <c r="M32" s="157">
        <v>681513.04</v>
      </c>
      <c r="N32" s="157">
        <v>1544935.11</v>
      </c>
      <c r="O32" s="157">
        <v>7191165.7000000002</v>
      </c>
      <c r="P32" s="157">
        <v>5802280.71</v>
      </c>
      <c r="Q32" s="157">
        <v>25528.25</v>
      </c>
      <c r="R32" s="157">
        <v>1254940.07</v>
      </c>
      <c r="S32" s="157">
        <v>2588018.39</v>
      </c>
      <c r="T32" s="157">
        <v>3642324.69</v>
      </c>
      <c r="U32" s="157">
        <v>4656533.2</v>
      </c>
      <c r="V32" s="157">
        <v>1260</v>
      </c>
      <c r="W32" s="157">
        <v>961.7</v>
      </c>
      <c r="X32" s="157">
        <v>268660.65000000002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119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158">
        <v>3379</v>
      </c>
      <c r="C10" s="158">
        <v>20</v>
      </c>
      <c r="D10" s="158">
        <v>1</v>
      </c>
      <c r="E10" s="158">
        <v>176</v>
      </c>
      <c r="F10" s="158">
        <v>4</v>
      </c>
      <c r="G10" s="158">
        <v>8</v>
      </c>
      <c r="H10" s="158">
        <v>121</v>
      </c>
      <c r="I10" s="158">
        <v>1385</v>
      </c>
      <c r="J10" s="158">
        <v>37</v>
      </c>
      <c r="K10" s="158">
        <v>635</v>
      </c>
      <c r="L10" s="158">
        <v>32</v>
      </c>
      <c r="M10" s="158">
        <v>8</v>
      </c>
      <c r="N10" s="158">
        <v>64</v>
      </c>
      <c r="O10" s="158">
        <v>115</v>
      </c>
      <c r="P10" s="158">
        <v>101</v>
      </c>
      <c r="Q10" s="158">
        <v>1</v>
      </c>
      <c r="R10" s="158">
        <v>135</v>
      </c>
      <c r="S10" s="158">
        <v>18</v>
      </c>
      <c r="T10" s="158">
        <v>180</v>
      </c>
      <c r="U10" s="158">
        <v>336</v>
      </c>
      <c r="V10" s="158">
        <v>0</v>
      </c>
      <c r="W10" s="158">
        <v>0</v>
      </c>
      <c r="X10" s="158">
        <v>2</v>
      </c>
    </row>
    <row r="11" spans="1:24" x14ac:dyDescent="0.25">
      <c r="A11" s="2" t="s">
        <v>11</v>
      </c>
      <c r="B11" s="158">
        <v>65236</v>
      </c>
      <c r="C11" s="158">
        <v>1714</v>
      </c>
      <c r="D11" s="158">
        <v>5</v>
      </c>
      <c r="E11" s="158">
        <v>8482</v>
      </c>
      <c r="F11" s="158">
        <v>9</v>
      </c>
      <c r="G11" s="158">
        <v>45</v>
      </c>
      <c r="H11" s="158">
        <v>15213</v>
      </c>
      <c r="I11" s="158">
        <v>12866</v>
      </c>
      <c r="J11" s="158">
        <v>2014</v>
      </c>
      <c r="K11" s="158">
        <v>4699</v>
      </c>
      <c r="L11" s="158">
        <v>1308</v>
      </c>
      <c r="M11" s="158">
        <v>842</v>
      </c>
      <c r="N11" s="158">
        <v>299</v>
      </c>
      <c r="O11" s="158">
        <v>5959</v>
      </c>
      <c r="P11" s="158">
        <v>2478</v>
      </c>
      <c r="Q11" s="158">
        <v>27</v>
      </c>
      <c r="R11" s="158">
        <v>1213</v>
      </c>
      <c r="S11" s="158">
        <v>389</v>
      </c>
      <c r="T11" s="158">
        <v>1405</v>
      </c>
      <c r="U11" s="158">
        <v>6136</v>
      </c>
      <c r="V11" s="158">
        <v>2</v>
      </c>
      <c r="W11" s="158">
        <v>1</v>
      </c>
      <c r="X11" s="158">
        <v>130</v>
      </c>
    </row>
    <row r="12" spans="1:24" x14ac:dyDescent="0.25">
      <c r="A12" s="2" t="s">
        <v>12</v>
      </c>
      <c r="B12" s="158">
        <v>7619</v>
      </c>
      <c r="C12" s="158">
        <v>97</v>
      </c>
      <c r="D12" s="158">
        <v>5</v>
      </c>
      <c r="E12" s="158">
        <v>755</v>
      </c>
      <c r="F12" s="158">
        <v>14</v>
      </c>
      <c r="G12" s="158">
        <v>19</v>
      </c>
      <c r="H12" s="158">
        <v>485</v>
      </c>
      <c r="I12" s="158">
        <v>2150</v>
      </c>
      <c r="J12" s="158">
        <v>260</v>
      </c>
      <c r="K12" s="158">
        <v>1327</v>
      </c>
      <c r="L12" s="158">
        <v>170</v>
      </c>
      <c r="M12" s="158">
        <v>40</v>
      </c>
      <c r="N12" s="158">
        <v>189</v>
      </c>
      <c r="O12" s="158">
        <v>766</v>
      </c>
      <c r="P12" s="158">
        <v>487</v>
      </c>
      <c r="Q12" s="158">
        <v>1</v>
      </c>
      <c r="R12" s="158">
        <v>175</v>
      </c>
      <c r="S12" s="158">
        <v>121</v>
      </c>
      <c r="T12" s="158">
        <v>207</v>
      </c>
      <c r="U12" s="158">
        <v>343</v>
      </c>
      <c r="V12" s="158">
        <v>0</v>
      </c>
      <c r="W12" s="158">
        <v>0</v>
      </c>
      <c r="X12" s="158">
        <v>8</v>
      </c>
    </row>
    <row r="13" spans="1:24" x14ac:dyDescent="0.25">
      <c r="A13" s="2" t="s">
        <v>13</v>
      </c>
      <c r="B13" s="158">
        <v>24294</v>
      </c>
      <c r="C13" s="158">
        <v>359</v>
      </c>
      <c r="D13" s="158">
        <v>23</v>
      </c>
      <c r="E13" s="158">
        <v>2962</v>
      </c>
      <c r="F13" s="158">
        <v>9</v>
      </c>
      <c r="G13" s="158">
        <v>82</v>
      </c>
      <c r="H13" s="158">
        <v>2222</v>
      </c>
      <c r="I13" s="158">
        <v>7121</v>
      </c>
      <c r="J13" s="158">
        <v>1110</v>
      </c>
      <c r="K13" s="158">
        <v>3562</v>
      </c>
      <c r="L13" s="158">
        <v>592</v>
      </c>
      <c r="M13" s="158">
        <v>98</v>
      </c>
      <c r="N13" s="158">
        <v>430</v>
      </c>
      <c r="O13" s="158">
        <v>2338</v>
      </c>
      <c r="P13" s="158">
        <v>1250</v>
      </c>
      <c r="Q13" s="158">
        <v>11</v>
      </c>
      <c r="R13" s="158">
        <v>274</v>
      </c>
      <c r="S13" s="158">
        <v>586</v>
      </c>
      <c r="T13" s="158">
        <v>415</v>
      </c>
      <c r="U13" s="158">
        <v>830</v>
      </c>
      <c r="V13" s="158">
        <v>0</v>
      </c>
      <c r="W13" s="158">
        <v>1</v>
      </c>
      <c r="X13" s="158">
        <v>19</v>
      </c>
    </row>
    <row r="14" spans="1:24" x14ac:dyDescent="0.25">
      <c r="A14" s="2" t="s">
        <v>14</v>
      </c>
      <c r="B14" s="158">
        <v>15914</v>
      </c>
      <c r="C14" s="158">
        <v>331</v>
      </c>
      <c r="D14" s="158">
        <v>3</v>
      </c>
      <c r="E14" s="158">
        <v>1356</v>
      </c>
      <c r="F14" s="158">
        <v>1</v>
      </c>
      <c r="G14" s="158">
        <v>6</v>
      </c>
      <c r="H14" s="158">
        <v>3637</v>
      </c>
      <c r="I14" s="158">
        <v>1993</v>
      </c>
      <c r="J14" s="158">
        <v>450</v>
      </c>
      <c r="K14" s="158">
        <v>411</v>
      </c>
      <c r="L14" s="158">
        <v>265</v>
      </c>
      <c r="M14" s="158">
        <v>121</v>
      </c>
      <c r="N14" s="158">
        <v>60</v>
      </c>
      <c r="O14" s="158">
        <v>1094</v>
      </c>
      <c r="P14" s="158">
        <v>633</v>
      </c>
      <c r="Q14" s="158">
        <v>2</v>
      </c>
      <c r="R14" s="158">
        <v>309</v>
      </c>
      <c r="S14" s="158">
        <v>35</v>
      </c>
      <c r="T14" s="158">
        <v>685</v>
      </c>
      <c r="U14" s="158">
        <v>4482</v>
      </c>
      <c r="V14" s="158">
        <v>2</v>
      </c>
      <c r="W14" s="158">
        <v>0</v>
      </c>
      <c r="X14" s="158">
        <v>38</v>
      </c>
    </row>
    <row r="15" spans="1:24" x14ac:dyDescent="0.25">
      <c r="A15" s="2" t="s">
        <v>15</v>
      </c>
      <c r="B15" s="158">
        <v>1411</v>
      </c>
      <c r="C15" s="158">
        <v>10</v>
      </c>
      <c r="D15" s="158">
        <v>0</v>
      </c>
      <c r="E15" s="158">
        <v>54</v>
      </c>
      <c r="F15" s="158">
        <v>1</v>
      </c>
      <c r="G15" s="158">
        <v>1</v>
      </c>
      <c r="H15" s="158">
        <v>53</v>
      </c>
      <c r="I15" s="158">
        <v>115</v>
      </c>
      <c r="J15" s="158">
        <v>23</v>
      </c>
      <c r="K15" s="158">
        <v>57</v>
      </c>
      <c r="L15" s="158">
        <v>31</v>
      </c>
      <c r="M15" s="158">
        <v>1</v>
      </c>
      <c r="N15" s="158">
        <v>24</v>
      </c>
      <c r="O15" s="158">
        <v>82</v>
      </c>
      <c r="P15" s="158">
        <v>68</v>
      </c>
      <c r="Q15" s="158">
        <v>0</v>
      </c>
      <c r="R15" s="158">
        <v>23</v>
      </c>
      <c r="S15" s="158">
        <v>2</v>
      </c>
      <c r="T15" s="158">
        <v>29</v>
      </c>
      <c r="U15" s="158">
        <v>42</v>
      </c>
      <c r="V15" s="158">
        <v>0</v>
      </c>
      <c r="W15" s="158">
        <v>0</v>
      </c>
      <c r="X15" s="158">
        <v>795</v>
      </c>
    </row>
    <row r="16" spans="1:24" x14ac:dyDescent="0.25">
      <c r="A16" s="16" t="s">
        <v>107</v>
      </c>
      <c r="B16" s="160">
        <v>117853</v>
      </c>
      <c r="C16" s="160">
        <v>2531</v>
      </c>
      <c r="D16" s="160">
        <v>37</v>
      </c>
      <c r="E16" s="160">
        <v>13785</v>
      </c>
      <c r="F16" s="160">
        <v>38</v>
      </c>
      <c r="G16" s="160">
        <v>161</v>
      </c>
      <c r="H16" s="160">
        <v>21731</v>
      </c>
      <c r="I16" s="160">
        <v>25630</v>
      </c>
      <c r="J16" s="160">
        <v>3894</v>
      </c>
      <c r="K16" s="160">
        <v>10691</v>
      </c>
      <c r="L16" s="160">
        <v>2398</v>
      </c>
      <c r="M16" s="160">
        <v>1110</v>
      </c>
      <c r="N16" s="160">
        <v>1066</v>
      </c>
      <c r="O16" s="160">
        <v>10354</v>
      </c>
      <c r="P16" s="160">
        <v>5017</v>
      </c>
      <c r="Q16" s="160">
        <v>42</v>
      </c>
      <c r="R16" s="160">
        <v>2129</v>
      </c>
      <c r="S16" s="160">
        <v>1151</v>
      </c>
      <c r="T16" s="160">
        <v>2921</v>
      </c>
      <c r="U16" s="160">
        <v>12169</v>
      </c>
      <c r="V16" s="160">
        <v>4</v>
      </c>
      <c r="W16" s="160">
        <v>2</v>
      </c>
      <c r="X16" s="160">
        <v>992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158">
        <v>19743</v>
      </c>
      <c r="C18" s="158">
        <v>63</v>
      </c>
      <c r="D18" s="158">
        <v>44</v>
      </c>
      <c r="E18" s="158">
        <v>668</v>
      </c>
      <c r="F18" s="158">
        <v>11</v>
      </c>
      <c r="G18" s="158">
        <v>22</v>
      </c>
      <c r="H18" s="158">
        <v>382</v>
      </c>
      <c r="I18" s="158">
        <v>9207</v>
      </c>
      <c r="J18" s="158">
        <v>741</v>
      </c>
      <c r="K18" s="158">
        <v>2381</v>
      </c>
      <c r="L18" s="158">
        <v>231</v>
      </c>
      <c r="M18" s="158">
        <v>155</v>
      </c>
      <c r="N18" s="158">
        <v>292</v>
      </c>
      <c r="O18" s="158">
        <v>493</v>
      </c>
      <c r="P18" s="158">
        <v>496</v>
      </c>
      <c r="Q18" s="158">
        <v>9</v>
      </c>
      <c r="R18" s="158">
        <v>602</v>
      </c>
      <c r="S18" s="158">
        <v>47</v>
      </c>
      <c r="T18" s="158">
        <v>2935</v>
      </c>
      <c r="U18" s="158">
        <v>956</v>
      </c>
      <c r="V18" s="158">
        <v>0</v>
      </c>
      <c r="W18" s="158">
        <v>0</v>
      </c>
      <c r="X18" s="158">
        <v>8</v>
      </c>
    </row>
    <row r="19" spans="1:24" x14ac:dyDescent="0.25">
      <c r="A19" s="2" t="s">
        <v>11</v>
      </c>
      <c r="B19" s="158">
        <v>65049</v>
      </c>
      <c r="C19" s="158">
        <v>1708</v>
      </c>
      <c r="D19" s="158">
        <v>5</v>
      </c>
      <c r="E19" s="158">
        <v>8455</v>
      </c>
      <c r="F19" s="158">
        <v>9</v>
      </c>
      <c r="G19" s="158">
        <v>45</v>
      </c>
      <c r="H19" s="158">
        <v>15183</v>
      </c>
      <c r="I19" s="158">
        <v>12827</v>
      </c>
      <c r="J19" s="158">
        <v>2006</v>
      </c>
      <c r="K19" s="158">
        <v>4688</v>
      </c>
      <c r="L19" s="158">
        <v>1301</v>
      </c>
      <c r="M19" s="158">
        <v>840</v>
      </c>
      <c r="N19" s="158">
        <v>298</v>
      </c>
      <c r="O19" s="158">
        <v>5936</v>
      </c>
      <c r="P19" s="158">
        <v>2468</v>
      </c>
      <c r="Q19" s="158">
        <v>27</v>
      </c>
      <c r="R19" s="158">
        <v>1207</v>
      </c>
      <c r="S19" s="158">
        <v>386</v>
      </c>
      <c r="T19" s="158">
        <v>1403</v>
      </c>
      <c r="U19" s="158">
        <v>6124</v>
      </c>
      <c r="V19" s="158">
        <v>2</v>
      </c>
      <c r="W19" s="158">
        <v>1</v>
      </c>
      <c r="X19" s="158">
        <v>130</v>
      </c>
    </row>
    <row r="20" spans="1:24" x14ac:dyDescent="0.25">
      <c r="A20" s="2" t="s">
        <v>12</v>
      </c>
      <c r="B20" s="158">
        <v>48972</v>
      </c>
      <c r="C20" s="158">
        <v>656</v>
      </c>
      <c r="D20" s="158">
        <v>19</v>
      </c>
      <c r="E20" s="158">
        <v>10995</v>
      </c>
      <c r="F20" s="158">
        <v>364</v>
      </c>
      <c r="G20" s="158">
        <v>666</v>
      </c>
      <c r="H20" s="158">
        <v>1872</v>
      </c>
      <c r="I20" s="158">
        <v>13378</v>
      </c>
      <c r="J20" s="158">
        <v>2414</v>
      </c>
      <c r="K20" s="158">
        <v>7585</v>
      </c>
      <c r="L20" s="158">
        <v>689</v>
      </c>
      <c r="M20" s="158">
        <v>112</v>
      </c>
      <c r="N20" s="158">
        <v>1107</v>
      </c>
      <c r="O20" s="158">
        <v>2555</v>
      </c>
      <c r="P20" s="158">
        <v>2894</v>
      </c>
      <c r="Q20" s="158">
        <v>3</v>
      </c>
      <c r="R20" s="158">
        <v>892</v>
      </c>
      <c r="S20" s="158">
        <v>583</v>
      </c>
      <c r="T20" s="158">
        <v>1174</v>
      </c>
      <c r="U20" s="158">
        <v>997</v>
      </c>
      <c r="V20" s="158">
        <v>0</v>
      </c>
      <c r="W20" s="158">
        <v>0</v>
      </c>
      <c r="X20" s="158">
        <v>17</v>
      </c>
    </row>
    <row r="21" spans="1:24" x14ac:dyDescent="0.25">
      <c r="A21" s="2" t="s">
        <v>13</v>
      </c>
      <c r="B21" s="158">
        <v>210287</v>
      </c>
      <c r="C21" s="158">
        <v>3170</v>
      </c>
      <c r="D21" s="158">
        <v>2242</v>
      </c>
      <c r="E21" s="158">
        <v>66019</v>
      </c>
      <c r="F21" s="158">
        <v>154</v>
      </c>
      <c r="G21" s="158">
        <v>881</v>
      </c>
      <c r="H21" s="158">
        <v>16386</v>
      </c>
      <c r="I21" s="158">
        <v>50798</v>
      </c>
      <c r="J21" s="158">
        <v>13811</v>
      </c>
      <c r="K21" s="158">
        <v>19405</v>
      </c>
      <c r="L21" s="158">
        <v>3882</v>
      </c>
      <c r="M21" s="158">
        <v>486</v>
      </c>
      <c r="N21" s="158">
        <v>2004</v>
      </c>
      <c r="O21" s="158">
        <v>10817</v>
      </c>
      <c r="P21" s="158">
        <v>8669</v>
      </c>
      <c r="Q21" s="158">
        <v>39</v>
      </c>
      <c r="R21" s="158">
        <v>998</v>
      </c>
      <c r="S21" s="158">
        <v>5186</v>
      </c>
      <c r="T21" s="158">
        <v>2623</v>
      </c>
      <c r="U21" s="158">
        <v>2638</v>
      </c>
      <c r="V21" s="158">
        <v>0</v>
      </c>
      <c r="W21" s="158">
        <v>1</v>
      </c>
      <c r="X21" s="158">
        <v>78</v>
      </c>
    </row>
    <row r="22" spans="1:24" x14ac:dyDescent="0.25">
      <c r="A22" s="2" t="s">
        <v>14</v>
      </c>
      <c r="B22" s="158">
        <v>15897</v>
      </c>
      <c r="C22" s="158">
        <v>330</v>
      </c>
      <c r="D22" s="158">
        <v>3</v>
      </c>
      <c r="E22" s="158">
        <v>1355</v>
      </c>
      <c r="F22" s="158">
        <v>1</v>
      </c>
      <c r="G22" s="158">
        <v>6</v>
      </c>
      <c r="H22" s="158">
        <v>3634</v>
      </c>
      <c r="I22" s="158">
        <v>1991</v>
      </c>
      <c r="J22" s="158">
        <v>450</v>
      </c>
      <c r="K22" s="158">
        <v>410</v>
      </c>
      <c r="L22" s="158">
        <v>265</v>
      </c>
      <c r="M22" s="158">
        <v>120</v>
      </c>
      <c r="N22" s="158">
        <v>60</v>
      </c>
      <c r="O22" s="158">
        <v>1092</v>
      </c>
      <c r="P22" s="158">
        <v>632</v>
      </c>
      <c r="Q22" s="158">
        <v>2</v>
      </c>
      <c r="R22" s="158">
        <v>309</v>
      </c>
      <c r="S22" s="158">
        <v>35</v>
      </c>
      <c r="T22" s="158">
        <v>683</v>
      </c>
      <c r="U22" s="158">
        <v>4479</v>
      </c>
      <c r="V22" s="158">
        <v>2</v>
      </c>
      <c r="W22" s="158">
        <v>0</v>
      </c>
      <c r="X22" s="158">
        <v>38</v>
      </c>
    </row>
    <row r="23" spans="1:24" x14ac:dyDescent="0.25">
      <c r="A23" s="2" t="s">
        <v>15</v>
      </c>
      <c r="B23" s="158">
        <v>1411</v>
      </c>
      <c r="C23" s="158">
        <v>10</v>
      </c>
      <c r="D23" s="158">
        <v>0</v>
      </c>
      <c r="E23" s="158">
        <v>54</v>
      </c>
      <c r="F23" s="158">
        <v>1</v>
      </c>
      <c r="G23" s="158">
        <v>1</v>
      </c>
      <c r="H23" s="158">
        <v>53</v>
      </c>
      <c r="I23" s="158">
        <v>115</v>
      </c>
      <c r="J23" s="158">
        <v>23</v>
      </c>
      <c r="K23" s="158">
        <v>57</v>
      </c>
      <c r="L23" s="158">
        <v>31</v>
      </c>
      <c r="M23" s="158">
        <v>1</v>
      </c>
      <c r="N23" s="158">
        <v>24</v>
      </c>
      <c r="O23" s="158">
        <v>82</v>
      </c>
      <c r="P23" s="158">
        <v>68</v>
      </c>
      <c r="Q23" s="158">
        <v>0</v>
      </c>
      <c r="R23" s="158">
        <v>23</v>
      </c>
      <c r="S23" s="158">
        <v>2</v>
      </c>
      <c r="T23" s="158">
        <v>29</v>
      </c>
      <c r="U23" s="158">
        <v>42</v>
      </c>
      <c r="V23" s="158">
        <v>0</v>
      </c>
      <c r="W23" s="158">
        <v>0</v>
      </c>
      <c r="X23" s="158">
        <v>795</v>
      </c>
    </row>
    <row r="24" spans="1:24" x14ac:dyDescent="0.25">
      <c r="A24" s="16" t="s">
        <v>107</v>
      </c>
      <c r="B24" s="160">
        <v>361359</v>
      </c>
      <c r="C24" s="160">
        <v>5937</v>
      </c>
      <c r="D24" s="160">
        <v>2313</v>
      </c>
      <c r="E24" s="160">
        <v>87546</v>
      </c>
      <c r="F24" s="160">
        <v>540</v>
      </c>
      <c r="G24" s="160">
        <v>1621</v>
      </c>
      <c r="H24" s="160">
        <v>37510</v>
      </c>
      <c r="I24" s="160">
        <v>88316</v>
      </c>
      <c r="J24" s="160">
        <v>19445</v>
      </c>
      <c r="K24" s="160">
        <v>34526</v>
      </c>
      <c r="L24" s="160">
        <v>6399</v>
      </c>
      <c r="M24" s="160">
        <v>1714</v>
      </c>
      <c r="N24" s="160">
        <v>3785</v>
      </c>
      <c r="O24" s="160">
        <v>20975</v>
      </c>
      <c r="P24" s="160">
        <v>15227</v>
      </c>
      <c r="Q24" s="160">
        <v>80</v>
      </c>
      <c r="R24" s="160">
        <v>4031</v>
      </c>
      <c r="S24" s="160">
        <v>6239</v>
      </c>
      <c r="T24" s="160">
        <v>8847</v>
      </c>
      <c r="U24" s="160">
        <v>15236</v>
      </c>
      <c r="V24" s="160">
        <v>4</v>
      </c>
      <c r="W24" s="160">
        <v>2</v>
      </c>
      <c r="X24" s="160">
        <v>1066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159">
        <v>11294444.84</v>
      </c>
      <c r="C26" s="159">
        <v>35194.19</v>
      </c>
      <c r="D26" s="159">
        <v>27957.62</v>
      </c>
      <c r="E26" s="159">
        <v>336636.79</v>
      </c>
      <c r="F26" s="159">
        <v>5484.08</v>
      </c>
      <c r="G26" s="159">
        <v>12520.47</v>
      </c>
      <c r="H26" s="159">
        <v>197839.95</v>
      </c>
      <c r="I26" s="159">
        <v>5339921.0599999996</v>
      </c>
      <c r="J26" s="159">
        <v>453259.5</v>
      </c>
      <c r="K26" s="159">
        <v>1174200.17</v>
      </c>
      <c r="L26" s="159">
        <v>135412.71</v>
      </c>
      <c r="M26" s="159">
        <v>105572.36</v>
      </c>
      <c r="N26" s="159">
        <v>155886.92000000001</v>
      </c>
      <c r="O26" s="159">
        <v>261904.44</v>
      </c>
      <c r="P26" s="159">
        <v>319690.55</v>
      </c>
      <c r="Q26" s="159">
        <v>2418.8000000000002</v>
      </c>
      <c r="R26" s="159">
        <v>252976.19</v>
      </c>
      <c r="S26" s="159">
        <v>22425.59</v>
      </c>
      <c r="T26" s="159">
        <v>1993642.16</v>
      </c>
      <c r="U26" s="159">
        <v>456891.51</v>
      </c>
      <c r="V26" s="159">
        <v>0</v>
      </c>
      <c r="W26" s="159">
        <v>0</v>
      </c>
      <c r="X26" s="159">
        <v>4609.78</v>
      </c>
    </row>
    <row r="27" spans="1:24" x14ac:dyDescent="0.25">
      <c r="A27" s="2" t="s">
        <v>11</v>
      </c>
      <c r="B27" s="159">
        <v>47744061.299999997</v>
      </c>
      <c r="C27" s="159">
        <v>1277420.19</v>
      </c>
      <c r="D27" s="159">
        <v>3150</v>
      </c>
      <c r="E27" s="159">
        <v>6069201.7599999998</v>
      </c>
      <c r="F27" s="159">
        <v>5850</v>
      </c>
      <c r="G27" s="159">
        <v>31741.8</v>
      </c>
      <c r="H27" s="159">
        <v>11479629.130000001</v>
      </c>
      <c r="I27" s="159">
        <v>9297487.3699999992</v>
      </c>
      <c r="J27" s="159">
        <v>1401201.15</v>
      </c>
      <c r="K27" s="159">
        <v>3545971.04</v>
      </c>
      <c r="L27" s="159">
        <v>908019.24</v>
      </c>
      <c r="M27" s="159">
        <v>535911.32999999996</v>
      </c>
      <c r="N27" s="159">
        <v>207211.46</v>
      </c>
      <c r="O27" s="159">
        <v>4072544.7</v>
      </c>
      <c r="P27" s="159">
        <v>1794666.78</v>
      </c>
      <c r="Q27" s="159">
        <v>16459.93</v>
      </c>
      <c r="R27" s="159">
        <v>859927.94</v>
      </c>
      <c r="S27" s="159">
        <v>239491.88</v>
      </c>
      <c r="T27" s="159">
        <v>1066895.67</v>
      </c>
      <c r="U27" s="159">
        <v>4830618.53</v>
      </c>
      <c r="V27" s="159">
        <v>1620</v>
      </c>
      <c r="W27" s="159">
        <v>810</v>
      </c>
      <c r="X27" s="159">
        <v>98231.4</v>
      </c>
    </row>
    <row r="28" spans="1:24" x14ac:dyDescent="0.25">
      <c r="A28" s="2" t="s">
        <v>12</v>
      </c>
      <c r="B28" s="159">
        <v>22732748.370000001</v>
      </c>
      <c r="C28" s="159">
        <v>390199.33</v>
      </c>
      <c r="D28" s="159">
        <v>7785.37</v>
      </c>
      <c r="E28" s="159">
        <v>3204237.99</v>
      </c>
      <c r="F28" s="159">
        <v>189624.09</v>
      </c>
      <c r="G28" s="159">
        <v>213307.73</v>
      </c>
      <c r="H28" s="159">
        <v>878288.04</v>
      </c>
      <c r="I28" s="159">
        <v>7244503.0999999996</v>
      </c>
      <c r="J28" s="159">
        <v>648116.68999999994</v>
      </c>
      <c r="K28" s="159">
        <v>3710489.77</v>
      </c>
      <c r="L28" s="159">
        <v>444960.59</v>
      </c>
      <c r="M28" s="159">
        <v>56757.18</v>
      </c>
      <c r="N28" s="159">
        <v>600278.39</v>
      </c>
      <c r="O28" s="159">
        <v>1470216.24</v>
      </c>
      <c r="P28" s="159">
        <v>1887148.8</v>
      </c>
      <c r="Q28" s="159">
        <v>1885.08</v>
      </c>
      <c r="R28" s="159">
        <v>389973.71</v>
      </c>
      <c r="S28" s="159">
        <v>275701.74</v>
      </c>
      <c r="T28" s="159">
        <v>680736.94</v>
      </c>
      <c r="U28" s="159">
        <v>432021.32</v>
      </c>
      <c r="V28" s="159">
        <v>0</v>
      </c>
      <c r="W28" s="159">
        <v>0</v>
      </c>
      <c r="X28" s="159">
        <v>6516.27</v>
      </c>
    </row>
    <row r="29" spans="1:24" x14ac:dyDescent="0.25">
      <c r="A29" s="2" t="s">
        <v>13</v>
      </c>
      <c r="B29" s="159">
        <v>101365653.23999999</v>
      </c>
      <c r="C29" s="159">
        <v>1556323.84</v>
      </c>
      <c r="D29" s="159">
        <v>733529.67</v>
      </c>
      <c r="E29" s="159">
        <v>28631096.350000001</v>
      </c>
      <c r="F29" s="159">
        <v>48761.66</v>
      </c>
      <c r="G29" s="159">
        <v>345097.89</v>
      </c>
      <c r="H29" s="159">
        <v>9091137.6699999999</v>
      </c>
      <c r="I29" s="159">
        <v>24747055.25</v>
      </c>
      <c r="J29" s="159">
        <v>6094763.8600000003</v>
      </c>
      <c r="K29" s="159">
        <v>10758133.24</v>
      </c>
      <c r="L29" s="159">
        <v>1897663.44</v>
      </c>
      <c r="M29" s="159">
        <v>235269.42</v>
      </c>
      <c r="N29" s="159">
        <v>989144.37</v>
      </c>
      <c r="O29" s="159">
        <v>5578834.0499999998</v>
      </c>
      <c r="P29" s="159">
        <v>4439727.43</v>
      </c>
      <c r="Q29" s="159">
        <v>20167.27</v>
      </c>
      <c r="R29" s="159">
        <v>475659.12</v>
      </c>
      <c r="S29" s="159">
        <v>2702502.76</v>
      </c>
      <c r="T29" s="159">
        <v>1664519.8</v>
      </c>
      <c r="U29" s="159">
        <v>1321167.6599999999</v>
      </c>
      <c r="V29" s="159">
        <v>0</v>
      </c>
      <c r="W29" s="159">
        <v>378.55</v>
      </c>
      <c r="X29" s="159">
        <v>34719.94</v>
      </c>
    </row>
    <row r="30" spans="1:24" x14ac:dyDescent="0.25">
      <c r="A30" s="2" t="s">
        <v>14</v>
      </c>
      <c r="B30" s="159">
        <v>4903453.58</v>
      </c>
      <c r="C30" s="159">
        <v>102604.51</v>
      </c>
      <c r="D30" s="159">
        <v>945</v>
      </c>
      <c r="E30" s="159">
        <v>416243.73</v>
      </c>
      <c r="F30" s="159">
        <v>135</v>
      </c>
      <c r="G30" s="159">
        <v>1752.38</v>
      </c>
      <c r="H30" s="159">
        <v>1130387.0900000001</v>
      </c>
      <c r="I30" s="159">
        <v>608875.75</v>
      </c>
      <c r="J30" s="159">
        <v>138894.26999999999</v>
      </c>
      <c r="K30" s="159">
        <v>123832.05</v>
      </c>
      <c r="L30" s="159">
        <v>82079.05</v>
      </c>
      <c r="M30" s="159">
        <v>36257.75</v>
      </c>
      <c r="N30" s="159">
        <v>18900</v>
      </c>
      <c r="O30" s="159">
        <v>335143.26</v>
      </c>
      <c r="P30" s="159">
        <v>195096.12</v>
      </c>
      <c r="Q30" s="159">
        <v>630</v>
      </c>
      <c r="R30" s="159">
        <v>95514.2</v>
      </c>
      <c r="S30" s="159">
        <v>10384.08</v>
      </c>
      <c r="T30" s="159">
        <v>208583.46</v>
      </c>
      <c r="U30" s="159">
        <v>1385062.77</v>
      </c>
      <c r="V30" s="159">
        <v>630</v>
      </c>
      <c r="W30" s="159">
        <v>0</v>
      </c>
      <c r="X30" s="159">
        <v>11503.11</v>
      </c>
    </row>
    <row r="31" spans="1:24" x14ac:dyDescent="0.25">
      <c r="A31" s="2" t="s">
        <v>15</v>
      </c>
      <c r="B31" s="159">
        <v>433120.45</v>
      </c>
      <c r="C31" s="159">
        <v>3150</v>
      </c>
      <c r="D31" s="159">
        <v>0</v>
      </c>
      <c r="E31" s="159">
        <v>16681.77</v>
      </c>
      <c r="F31" s="159">
        <v>315</v>
      </c>
      <c r="G31" s="159">
        <v>315</v>
      </c>
      <c r="H31" s="159">
        <v>16595.78</v>
      </c>
      <c r="I31" s="159">
        <v>35138.42</v>
      </c>
      <c r="J31" s="159">
        <v>7204.81</v>
      </c>
      <c r="K31" s="159">
        <v>17522.23</v>
      </c>
      <c r="L31" s="159">
        <v>9384.3700000000008</v>
      </c>
      <c r="M31" s="159">
        <v>315</v>
      </c>
      <c r="N31" s="159">
        <v>7411.83</v>
      </c>
      <c r="O31" s="159">
        <v>25046.81</v>
      </c>
      <c r="P31" s="159">
        <v>21334.7</v>
      </c>
      <c r="Q31" s="159">
        <v>0</v>
      </c>
      <c r="R31" s="159">
        <v>7028.83</v>
      </c>
      <c r="S31" s="159">
        <v>630</v>
      </c>
      <c r="T31" s="159">
        <v>8813.4</v>
      </c>
      <c r="U31" s="159">
        <v>13055.13</v>
      </c>
      <c r="V31" s="159">
        <v>0</v>
      </c>
      <c r="W31" s="159">
        <v>0</v>
      </c>
      <c r="X31" s="159">
        <v>243177.37</v>
      </c>
    </row>
    <row r="32" spans="1:24" x14ac:dyDescent="0.25">
      <c r="A32" s="16" t="s">
        <v>107</v>
      </c>
      <c r="B32" s="161">
        <v>188473481.78</v>
      </c>
      <c r="C32" s="161">
        <v>3364892.06</v>
      </c>
      <c r="D32" s="161">
        <v>773367.66</v>
      </c>
      <c r="E32" s="161">
        <v>38674098.390000001</v>
      </c>
      <c r="F32" s="161">
        <v>250169.83</v>
      </c>
      <c r="G32" s="161">
        <v>604735.27</v>
      </c>
      <c r="H32" s="161">
        <v>22793877.66</v>
      </c>
      <c r="I32" s="161">
        <v>47272980.950000003</v>
      </c>
      <c r="J32" s="161">
        <v>8743440.2799999993</v>
      </c>
      <c r="K32" s="161">
        <v>19330148.5</v>
      </c>
      <c r="L32" s="161">
        <v>3477519.4</v>
      </c>
      <c r="M32" s="161">
        <v>970083.04</v>
      </c>
      <c r="N32" s="161">
        <v>1978832.97</v>
      </c>
      <c r="O32" s="161">
        <v>11743689.5</v>
      </c>
      <c r="P32" s="161">
        <v>8657664.3800000008</v>
      </c>
      <c r="Q32" s="161">
        <v>41561.08</v>
      </c>
      <c r="R32" s="161">
        <v>2081079.99</v>
      </c>
      <c r="S32" s="161">
        <v>3251136.05</v>
      </c>
      <c r="T32" s="161">
        <v>5623191.4299999997</v>
      </c>
      <c r="U32" s="161">
        <v>8438816.9199999999</v>
      </c>
      <c r="V32" s="161">
        <v>2250</v>
      </c>
      <c r="W32" s="161">
        <v>1188.55</v>
      </c>
      <c r="X32" s="161">
        <v>398757.87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120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162">
        <v>3176</v>
      </c>
      <c r="C10" s="162">
        <v>16</v>
      </c>
      <c r="D10" s="162">
        <v>1</v>
      </c>
      <c r="E10" s="162">
        <v>159</v>
      </c>
      <c r="F10" s="162">
        <v>4</v>
      </c>
      <c r="G10" s="162">
        <v>7</v>
      </c>
      <c r="H10" s="162">
        <v>115</v>
      </c>
      <c r="I10" s="162">
        <v>1295</v>
      </c>
      <c r="J10" s="162">
        <v>35</v>
      </c>
      <c r="K10" s="162">
        <v>579</v>
      </c>
      <c r="L10" s="162">
        <v>31</v>
      </c>
      <c r="M10" s="162">
        <v>8</v>
      </c>
      <c r="N10" s="162">
        <v>66</v>
      </c>
      <c r="O10" s="162">
        <v>111</v>
      </c>
      <c r="P10" s="162">
        <v>98</v>
      </c>
      <c r="Q10" s="162">
        <v>0</v>
      </c>
      <c r="R10" s="162">
        <v>125</v>
      </c>
      <c r="S10" s="162">
        <v>17</v>
      </c>
      <c r="T10" s="162">
        <v>181</v>
      </c>
      <c r="U10" s="162">
        <v>325</v>
      </c>
      <c r="V10" s="162">
        <v>0</v>
      </c>
      <c r="W10" s="162">
        <v>0</v>
      </c>
      <c r="X10" s="162">
        <v>3</v>
      </c>
    </row>
    <row r="11" spans="1:24" x14ac:dyDescent="0.25">
      <c r="A11" s="2" t="s">
        <v>11</v>
      </c>
      <c r="B11" s="162">
        <v>70892</v>
      </c>
      <c r="C11" s="162">
        <v>1823</v>
      </c>
      <c r="D11" s="162">
        <v>5</v>
      </c>
      <c r="E11" s="162">
        <v>9027</v>
      </c>
      <c r="F11" s="162">
        <v>12</v>
      </c>
      <c r="G11" s="162">
        <v>42</v>
      </c>
      <c r="H11" s="162">
        <v>16702</v>
      </c>
      <c r="I11" s="162">
        <v>13576</v>
      </c>
      <c r="J11" s="162">
        <v>2153</v>
      </c>
      <c r="K11" s="162">
        <v>4913</v>
      </c>
      <c r="L11" s="162">
        <v>1422</v>
      </c>
      <c r="M11" s="162">
        <v>1005</v>
      </c>
      <c r="N11" s="162">
        <v>329</v>
      </c>
      <c r="O11" s="162">
        <v>6467</v>
      </c>
      <c r="P11" s="162">
        <v>2779</v>
      </c>
      <c r="Q11" s="162">
        <v>33</v>
      </c>
      <c r="R11" s="162">
        <v>1317</v>
      </c>
      <c r="S11" s="162">
        <v>351</v>
      </c>
      <c r="T11" s="162">
        <v>1596</v>
      </c>
      <c r="U11" s="162">
        <v>7184</v>
      </c>
      <c r="V11" s="162">
        <v>4</v>
      </c>
      <c r="W11" s="162">
        <v>1</v>
      </c>
      <c r="X11" s="162">
        <v>151</v>
      </c>
    </row>
    <row r="12" spans="1:24" x14ac:dyDescent="0.25">
      <c r="A12" s="2" t="s">
        <v>12</v>
      </c>
      <c r="B12" s="162">
        <v>8153</v>
      </c>
      <c r="C12" s="162">
        <v>108</v>
      </c>
      <c r="D12" s="162">
        <v>4</v>
      </c>
      <c r="E12" s="162">
        <v>761</v>
      </c>
      <c r="F12" s="162">
        <v>16</v>
      </c>
      <c r="G12" s="162">
        <v>22</v>
      </c>
      <c r="H12" s="162">
        <v>514</v>
      </c>
      <c r="I12" s="162">
        <v>2388</v>
      </c>
      <c r="J12" s="162">
        <v>266</v>
      </c>
      <c r="K12" s="162">
        <v>1337</v>
      </c>
      <c r="L12" s="162">
        <v>179</v>
      </c>
      <c r="M12" s="162">
        <v>44</v>
      </c>
      <c r="N12" s="162">
        <v>217</v>
      </c>
      <c r="O12" s="162">
        <v>838</v>
      </c>
      <c r="P12" s="162">
        <v>533</v>
      </c>
      <c r="Q12" s="162">
        <v>4</v>
      </c>
      <c r="R12" s="162">
        <v>184</v>
      </c>
      <c r="S12" s="162">
        <v>115</v>
      </c>
      <c r="T12" s="162">
        <v>229</v>
      </c>
      <c r="U12" s="162">
        <v>385</v>
      </c>
      <c r="V12" s="162">
        <v>0</v>
      </c>
      <c r="W12" s="162">
        <v>0</v>
      </c>
      <c r="X12" s="162">
        <v>9</v>
      </c>
    </row>
    <row r="13" spans="1:24" x14ac:dyDescent="0.25">
      <c r="A13" s="2" t="s">
        <v>13</v>
      </c>
      <c r="B13" s="162">
        <v>23221</v>
      </c>
      <c r="C13" s="162">
        <v>374</v>
      </c>
      <c r="D13" s="162">
        <v>21</v>
      </c>
      <c r="E13" s="162">
        <v>2829</v>
      </c>
      <c r="F13" s="162">
        <v>6</v>
      </c>
      <c r="G13" s="162">
        <v>68</v>
      </c>
      <c r="H13" s="162">
        <v>2217</v>
      </c>
      <c r="I13" s="162">
        <v>6528</v>
      </c>
      <c r="J13" s="162">
        <v>1040</v>
      </c>
      <c r="K13" s="162">
        <v>3568</v>
      </c>
      <c r="L13" s="162">
        <v>591</v>
      </c>
      <c r="M13" s="162">
        <v>88</v>
      </c>
      <c r="N13" s="162">
        <v>418</v>
      </c>
      <c r="O13" s="162">
        <v>2245</v>
      </c>
      <c r="P13" s="162">
        <v>1238</v>
      </c>
      <c r="Q13" s="162">
        <v>9</v>
      </c>
      <c r="R13" s="162">
        <v>279</v>
      </c>
      <c r="S13" s="162">
        <v>449</v>
      </c>
      <c r="T13" s="162">
        <v>417</v>
      </c>
      <c r="U13" s="162">
        <v>813</v>
      </c>
      <c r="V13" s="162">
        <v>0</v>
      </c>
      <c r="W13" s="162">
        <v>0</v>
      </c>
      <c r="X13" s="162">
        <v>23</v>
      </c>
    </row>
    <row r="14" spans="1:24" x14ac:dyDescent="0.25">
      <c r="A14" s="2" t="s">
        <v>14</v>
      </c>
      <c r="B14" s="162">
        <v>13607</v>
      </c>
      <c r="C14" s="162">
        <v>284</v>
      </c>
      <c r="D14" s="162">
        <v>2</v>
      </c>
      <c r="E14" s="162">
        <v>1164</v>
      </c>
      <c r="F14" s="162">
        <v>2</v>
      </c>
      <c r="G14" s="162">
        <v>4</v>
      </c>
      <c r="H14" s="162">
        <v>3208</v>
      </c>
      <c r="I14" s="162">
        <v>1658</v>
      </c>
      <c r="J14" s="162">
        <v>376</v>
      </c>
      <c r="K14" s="162">
        <v>362</v>
      </c>
      <c r="L14" s="162">
        <v>235</v>
      </c>
      <c r="M14" s="162">
        <v>137</v>
      </c>
      <c r="N14" s="162">
        <v>58</v>
      </c>
      <c r="O14" s="162">
        <v>993</v>
      </c>
      <c r="P14" s="162">
        <v>546</v>
      </c>
      <c r="Q14" s="162">
        <v>2</v>
      </c>
      <c r="R14" s="162">
        <v>259</v>
      </c>
      <c r="S14" s="162">
        <v>36</v>
      </c>
      <c r="T14" s="162">
        <v>549</v>
      </c>
      <c r="U14" s="162">
        <v>3696</v>
      </c>
      <c r="V14" s="162">
        <v>0</v>
      </c>
      <c r="W14" s="162">
        <v>0</v>
      </c>
      <c r="X14" s="162">
        <v>36</v>
      </c>
    </row>
    <row r="15" spans="1:24" x14ac:dyDescent="0.25">
      <c r="A15" s="2" t="s">
        <v>15</v>
      </c>
      <c r="B15" s="162">
        <v>1461</v>
      </c>
      <c r="C15" s="162">
        <v>17</v>
      </c>
      <c r="D15" s="162">
        <v>0</v>
      </c>
      <c r="E15" s="162">
        <v>50</v>
      </c>
      <c r="F15" s="162">
        <v>1</v>
      </c>
      <c r="G15" s="162">
        <v>1</v>
      </c>
      <c r="H15" s="162">
        <v>48</v>
      </c>
      <c r="I15" s="162">
        <v>119</v>
      </c>
      <c r="J15" s="162">
        <v>22</v>
      </c>
      <c r="K15" s="162">
        <v>59</v>
      </c>
      <c r="L15" s="162">
        <v>32</v>
      </c>
      <c r="M15" s="162">
        <v>1</v>
      </c>
      <c r="N15" s="162">
        <v>22</v>
      </c>
      <c r="O15" s="162">
        <v>82</v>
      </c>
      <c r="P15" s="162">
        <v>65</v>
      </c>
      <c r="Q15" s="162">
        <v>0</v>
      </c>
      <c r="R15" s="162">
        <v>22</v>
      </c>
      <c r="S15" s="162">
        <v>2</v>
      </c>
      <c r="T15" s="162">
        <v>31</v>
      </c>
      <c r="U15" s="162">
        <v>37</v>
      </c>
      <c r="V15" s="162">
        <v>0</v>
      </c>
      <c r="W15" s="162">
        <v>0</v>
      </c>
      <c r="X15" s="162">
        <v>850</v>
      </c>
    </row>
    <row r="16" spans="1:24" x14ac:dyDescent="0.25">
      <c r="A16" s="16" t="s">
        <v>107</v>
      </c>
      <c r="B16" s="164">
        <v>120510</v>
      </c>
      <c r="C16" s="164">
        <v>2622</v>
      </c>
      <c r="D16" s="164">
        <v>33</v>
      </c>
      <c r="E16" s="164">
        <v>13990</v>
      </c>
      <c r="F16" s="164">
        <v>41</v>
      </c>
      <c r="G16" s="164">
        <v>144</v>
      </c>
      <c r="H16" s="164">
        <v>22804</v>
      </c>
      <c r="I16" s="164">
        <v>25564</v>
      </c>
      <c r="J16" s="164">
        <v>3892</v>
      </c>
      <c r="K16" s="164">
        <v>10818</v>
      </c>
      <c r="L16" s="164">
        <v>2490</v>
      </c>
      <c r="M16" s="164">
        <v>1283</v>
      </c>
      <c r="N16" s="164">
        <v>1110</v>
      </c>
      <c r="O16" s="164">
        <v>10736</v>
      </c>
      <c r="P16" s="164">
        <v>5259</v>
      </c>
      <c r="Q16" s="164">
        <v>48</v>
      </c>
      <c r="R16" s="164">
        <v>2186</v>
      </c>
      <c r="S16" s="164">
        <v>970</v>
      </c>
      <c r="T16" s="164">
        <v>3003</v>
      </c>
      <c r="U16" s="164">
        <v>12440</v>
      </c>
      <c r="V16" s="164">
        <v>4</v>
      </c>
      <c r="W16" s="164">
        <v>1</v>
      </c>
      <c r="X16" s="164">
        <v>1072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162">
        <v>20401</v>
      </c>
      <c r="C18" s="162">
        <v>59</v>
      </c>
      <c r="D18" s="162">
        <v>44</v>
      </c>
      <c r="E18" s="162">
        <v>825</v>
      </c>
      <c r="F18" s="162">
        <v>45</v>
      </c>
      <c r="G18" s="162">
        <v>19</v>
      </c>
      <c r="H18" s="162">
        <v>348</v>
      </c>
      <c r="I18" s="162">
        <v>10469</v>
      </c>
      <c r="J18" s="162">
        <v>126</v>
      </c>
      <c r="K18" s="162">
        <v>2336</v>
      </c>
      <c r="L18" s="162">
        <v>210</v>
      </c>
      <c r="M18" s="162">
        <v>153</v>
      </c>
      <c r="N18" s="162">
        <v>262</v>
      </c>
      <c r="O18" s="162">
        <v>457</v>
      </c>
      <c r="P18" s="162">
        <v>377</v>
      </c>
      <c r="Q18" s="162">
        <v>0</v>
      </c>
      <c r="R18" s="162">
        <v>504</v>
      </c>
      <c r="S18" s="162">
        <v>53</v>
      </c>
      <c r="T18" s="162">
        <v>3164</v>
      </c>
      <c r="U18" s="162">
        <v>940</v>
      </c>
      <c r="V18" s="162">
        <v>0</v>
      </c>
      <c r="W18" s="162">
        <v>0</v>
      </c>
      <c r="X18" s="162">
        <v>10</v>
      </c>
    </row>
    <row r="19" spans="1:24" x14ac:dyDescent="0.25">
      <c r="A19" s="2" t="s">
        <v>11</v>
      </c>
      <c r="B19" s="162">
        <v>70722</v>
      </c>
      <c r="C19" s="162">
        <v>1819</v>
      </c>
      <c r="D19" s="162">
        <v>5</v>
      </c>
      <c r="E19" s="162">
        <v>9008</v>
      </c>
      <c r="F19" s="162">
        <v>12</v>
      </c>
      <c r="G19" s="162">
        <v>42</v>
      </c>
      <c r="H19" s="162">
        <v>16669</v>
      </c>
      <c r="I19" s="162">
        <v>13543</v>
      </c>
      <c r="J19" s="162">
        <v>2150</v>
      </c>
      <c r="K19" s="162">
        <v>4901</v>
      </c>
      <c r="L19" s="162">
        <v>1418</v>
      </c>
      <c r="M19" s="162">
        <v>999</v>
      </c>
      <c r="N19" s="162">
        <v>327</v>
      </c>
      <c r="O19" s="162">
        <v>6443</v>
      </c>
      <c r="P19" s="162">
        <v>2772</v>
      </c>
      <c r="Q19" s="162">
        <v>32</v>
      </c>
      <c r="R19" s="162">
        <v>1310</v>
      </c>
      <c r="S19" s="162">
        <v>349</v>
      </c>
      <c r="T19" s="162">
        <v>1594</v>
      </c>
      <c r="U19" s="162">
        <v>7173</v>
      </c>
      <c r="V19" s="162">
        <v>4</v>
      </c>
      <c r="W19" s="162">
        <v>1</v>
      </c>
      <c r="X19" s="162">
        <v>151</v>
      </c>
    </row>
    <row r="20" spans="1:24" x14ac:dyDescent="0.25">
      <c r="A20" s="2" t="s">
        <v>12</v>
      </c>
      <c r="B20" s="162">
        <v>50115</v>
      </c>
      <c r="C20" s="162">
        <v>728</v>
      </c>
      <c r="D20" s="162">
        <v>10</v>
      </c>
      <c r="E20" s="162">
        <v>10723</v>
      </c>
      <c r="F20" s="162">
        <v>368</v>
      </c>
      <c r="G20" s="162">
        <v>576</v>
      </c>
      <c r="H20" s="162">
        <v>1945</v>
      </c>
      <c r="I20" s="162">
        <v>13159</v>
      </c>
      <c r="J20" s="162">
        <v>2644</v>
      </c>
      <c r="K20" s="162">
        <v>7030</v>
      </c>
      <c r="L20" s="162">
        <v>668</v>
      </c>
      <c r="M20" s="162">
        <v>122</v>
      </c>
      <c r="N20" s="162">
        <v>1623</v>
      </c>
      <c r="O20" s="162">
        <v>2778</v>
      </c>
      <c r="P20" s="162">
        <v>3876</v>
      </c>
      <c r="Q20" s="162">
        <v>15</v>
      </c>
      <c r="R20" s="162">
        <v>966</v>
      </c>
      <c r="S20" s="162">
        <v>605</v>
      </c>
      <c r="T20" s="162">
        <v>1150</v>
      </c>
      <c r="U20" s="162">
        <v>1109</v>
      </c>
      <c r="V20" s="162">
        <v>0</v>
      </c>
      <c r="W20" s="162">
        <v>0</v>
      </c>
      <c r="X20" s="162">
        <v>20</v>
      </c>
    </row>
    <row r="21" spans="1:24" x14ac:dyDescent="0.25">
      <c r="A21" s="2" t="s">
        <v>13</v>
      </c>
      <c r="B21" s="162">
        <v>190378</v>
      </c>
      <c r="C21" s="162">
        <v>3584</v>
      </c>
      <c r="D21" s="162">
        <v>2109</v>
      </c>
      <c r="E21" s="162">
        <v>55940</v>
      </c>
      <c r="F21" s="162">
        <v>40</v>
      </c>
      <c r="G21" s="162">
        <v>759</v>
      </c>
      <c r="H21" s="162">
        <v>17426</v>
      </c>
      <c r="I21" s="162">
        <v>44348</v>
      </c>
      <c r="J21" s="162">
        <v>12461</v>
      </c>
      <c r="K21" s="162">
        <v>18919</v>
      </c>
      <c r="L21" s="162">
        <v>4229</v>
      </c>
      <c r="M21" s="162">
        <v>469</v>
      </c>
      <c r="N21" s="162">
        <v>1813</v>
      </c>
      <c r="O21" s="162">
        <v>10485</v>
      </c>
      <c r="P21" s="162">
        <v>7759</v>
      </c>
      <c r="Q21" s="162">
        <v>37</v>
      </c>
      <c r="R21" s="162">
        <v>830</v>
      </c>
      <c r="S21" s="162">
        <v>4251</v>
      </c>
      <c r="T21" s="162">
        <v>2353</v>
      </c>
      <c r="U21" s="162">
        <v>2480</v>
      </c>
      <c r="V21" s="162">
        <v>0</v>
      </c>
      <c r="W21" s="162">
        <v>0</v>
      </c>
      <c r="X21" s="162">
        <v>86</v>
      </c>
    </row>
    <row r="22" spans="1:24" x14ac:dyDescent="0.25">
      <c r="A22" s="2" t="s">
        <v>14</v>
      </c>
      <c r="B22" s="162">
        <v>13593</v>
      </c>
      <c r="C22" s="162">
        <v>284</v>
      </c>
      <c r="D22" s="162">
        <v>2</v>
      </c>
      <c r="E22" s="162">
        <v>1164</v>
      </c>
      <c r="F22" s="162">
        <v>2</v>
      </c>
      <c r="G22" s="162">
        <v>4</v>
      </c>
      <c r="H22" s="162">
        <v>3207</v>
      </c>
      <c r="I22" s="162">
        <v>1656</v>
      </c>
      <c r="J22" s="162">
        <v>376</v>
      </c>
      <c r="K22" s="162">
        <v>361</v>
      </c>
      <c r="L22" s="162">
        <v>235</v>
      </c>
      <c r="M22" s="162">
        <v>137</v>
      </c>
      <c r="N22" s="162">
        <v>58</v>
      </c>
      <c r="O22" s="162">
        <v>991</v>
      </c>
      <c r="P22" s="162">
        <v>544</v>
      </c>
      <c r="Q22" s="162">
        <v>2</v>
      </c>
      <c r="R22" s="162">
        <v>257</v>
      </c>
      <c r="S22" s="162">
        <v>36</v>
      </c>
      <c r="T22" s="162">
        <v>548</v>
      </c>
      <c r="U22" s="162">
        <v>3693</v>
      </c>
      <c r="V22" s="162">
        <v>0</v>
      </c>
      <c r="W22" s="162">
        <v>0</v>
      </c>
      <c r="X22" s="162">
        <v>36</v>
      </c>
    </row>
    <row r="23" spans="1:24" x14ac:dyDescent="0.25">
      <c r="A23" s="2" t="s">
        <v>15</v>
      </c>
      <c r="B23" s="162">
        <v>1457</v>
      </c>
      <c r="C23" s="162">
        <v>17</v>
      </c>
      <c r="D23" s="162">
        <v>0</v>
      </c>
      <c r="E23" s="162">
        <v>50</v>
      </c>
      <c r="F23" s="162">
        <v>1</v>
      </c>
      <c r="G23" s="162">
        <v>1</v>
      </c>
      <c r="H23" s="162">
        <v>48</v>
      </c>
      <c r="I23" s="162">
        <v>119</v>
      </c>
      <c r="J23" s="162">
        <v>22</v>
      </c>
      <c r="K23" s="162">
        <v>57</v>
      </c>
      <c r="L23" s="162">
        <v>31</v>
      </c>
      <c r="M23" s="162">
        <v>1</v>
      </c>
      <c r="N23" s="162">
        <v>22</v>
      </c>
      <c r="O23" s="162">
        <v>82</v>
      </c>
      <c r="P23" s="162">
        <v>65</v>
      </c>
      <c r="Q23" s="162">
        <v>0</v>
      </c>
      <c r="R23" s="162">
        <v>22</v>
      </c>
      <c r="S23" s="162">
        <v>2</v>
      </c>
      <c r="T23" s="162">
        <v>31</v>
      </c>
      <c r="U23" s="162">
        <v>37</v>
      </c>
      <c r="V23" s="162">
        <v>0</v>
      </c>
      <c r="W23" s="162">
        <v>0</v>
      </c>
      <c r="X23" s="162">
        <v>849</v>
      </c>
    </row>
    <row r="24" spans="1:24" x14ac:dyDescent="0.25">
      <c r="A24" s="16" t="s">
        <v>107</v>
      </c>
      <c r="B24" s="164">
        <v>346666</v>
      </c>
      <c r="C24" s="164">
        <v>6491</v>
      </c>
      <c r="D24" s="164">
        <v>2170</v>
      </c>
      <c r="E24" s="164">
        <v>77710</v>
      </c>
      <c r="F24" s="164">
        <v>468</v>
      </c>
      <c r="G24" s="164">
        <v>1401</v>
      </c>
      <c r="H24" s="164">
        <v>39643</v>
      </c>
      <c r="I24" s="164">
        <v>83294</v>
      </c>
      <c r="J24" s="164">
        <v>17779</v>
      </c>
      <c r="K24" s="164">
        <v>33604</v>
      </c>
      <c r="L24" s="164">
        <v>6791</v>
      </c>
      <c r="M24" s="164">
        <v>1881</v>
      </c>
      <c r="N24" s="164">
        <v>4105</v>
      </c>
      <c r="O24" s="164">
        <v>21236</v>
      </c>
      <c r="P24" s="164">
        <v>15393</v>
      </c>
      <c r="Q24" s="164">
        <v>86</v>
      </c>
      <c r="R24" s="164">
        <v>3889</v>
      </c>
      <c r="S24" s="164">
        <v>5296</v>
      </c>
      <c r="T24" s="164">
        <v>8840</v>
      </c>
      <c r="U24" s="164">
        <v>15432</v>
      </c>
      <c r="V24" s="164">
        <v>4</v>
      </c>
      <c r="W24" s="164">
        <v>1</v>
      </c>
      <c r="X24" s="164">
        <v>1152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163">
        <v>14853301.939999999</v>
      </c>
      <c r="C26" s="163">
        <v>44636.21</v>
      </c>
      <c r="D26" s="163">
        <v>34049</v>
      </c>
      <c r="E26" s="163">
        <v>464710.8</v>
      </c>
      <c r="F26" s="163">
        <v>25723.78</v>
      </c>
      <c r="G26" s="163">
        <v>12761.29</v>
      </c>
      <c r="H26" s="163">
        <v>246006.32</v>
      </c>
      <c r="I26" s="163">
        <v>7586906.29</v>
      </c>
      <c r="J26" s="163">
        <v>61950.61</v>
      </c>
      <c r="K26" s="163">
        <v>1547937.8</v>
      </c>
      <c r="L26" s="163">
        <v>167450.70000000001</v>
      </c>
      <c r="M26" s="163">
        <v>133604.07</v>
      </c>
      <c r="N26" s="163">
        <v>212417.95</v>
      </c>
      <c r="O26" s="163">
        <v>363314.35</v>
      </c>
      <c r="P26" s="163">
        <v>295554.07</v>
      </c>
      <c r="Q26" s="163">
        <v>0</v>
      </c>
      <c r="R26" s="163">
        <v>261286.06</v>
      </c>
      <c r="S26" s="163">
        <v>31383.37</v>
      </c>
      <c r="T26" s="163">
        <v>2745820.18</v>
      </c>
      <c r="U26" s="163">
        <v>612199.66</v>
      </c>
      <c r="V26" s="163">
        <v>0</v>
      </c>
      <c r="W26" s="163">
        <v>0</v>
      </c>
      <c r="X26" s="163">
        <v>5589.43</v>
      </c>
    </row>
    <row r="27" spans="1:24" x14ac:dyDescent="0.25">
      <c r="A27" s="2" t="s">
        <v>11</v>
      </c>
      <c r="B27" s="163">
        <v>56732918.189999998</v>
      </c>
      <c r="C27" s="163">
        <v>1472791.15</v>
      </c>
      <c r="D27" s="163">
        <v>3810</v>
      </c>
      <c r="E27" s="163">
        <v>7067924.6299999999</v>
      </c>
      <c r="F27" s="163">
        <v>9900</v>
      </c>
      <c r="G27" s="163">
        <v>31701.91</v>
      </c>
      <c r="H27" s="163">
        <v>13723860.41</v>
      </c>
      <c r="I27" s="163">
        <v>10686181.460000001</v>
      </c>
      <c r="J27" s="163">
        <v>1677001.66</v>
      </c>
      <c r="K27" s="163">
        <v>4019091.05</v>
      </c>
      <c r="L27" s="163">
        <v>1087687.73</v>
      </c>
      <c r="M27" s="163">
        <v>718649.84</v>
      </c>
      <c r="N27" s="163">
        <v>254877.55</v>
      </c>
      <c r="O27" s="163">
        <v>4905785.9800000004</v>
      </c>
      <c r="P27" s="163">
        <v>2217555.77</v>
      </c>
      <c r="Q27" s="163">
        <v>23148.61</v>
      </c>
      <c r="R27" s="163">
        <v>1034158.18</v>
      </c>
      <c r="S27" s="163">
        <v>230393.54</v>
      </c>
      <c r="T27" s="163">
        <v>1316238.32</v>
      </c>
      <c r="U27" s="163">
        <v>6122570.2000000002</v>
      </c>
      <c r="V27" s="163">
        <v>3480</v>
      </c>
      <c r="W27" s="163">
        <v>870</v>
      </c>
      <c r="X27" s="163">
        <v>125240.2</v>
      </c>
    </row>
    <row r="28" spans="1:24" x14ac:dyDescent="0.25">
      <c r="A28" s="2" t="s">
        <v>12</v>
      </c>
      <c r="B28" s="163">
        <v>30813280.100000001</v>
      </c>
      <c r="C28" s="163">
        <v>513197.35</v>
      </c>
      <c r="D28" s="163">
        <v>5227.32</v>
      </c>
      <c r="E28" s="163">
        <v>4315588.12</v>
      </c>
      <c r="F28" s="163">
        <v>206536.33</v>
      </c>
      <c r="G28" s="163">
        <v>249834.78</v>
      </c>
      <c r="H28" s="163">
        <v>1290006.03</v>
      </c>
      <c r="I28" s="163">
        <v>9131061.5899999999</v>
      </c>
      <c r="J28" s="163">
        <v>988467.43</v>
      </c>
      <c r="K28" s="163">
        <v>5136851.09</v>
      </c>
      <c r="L28" s="163">
        <v>502371.12</v>
      </c>
      <c r="M28" s="163">
        <v>74798.559999999998</v>
      </c>
      <c r="N28" s="163">
        <v>904329.33</v>
      </c>
      <c r="O28" s="163">
        <v>1975085.47</v>
      </c>
      <c r="P28" s="163">
        <v>3067913.61</v>
      </c>
      <c r="Q28" s="163">
        <v>7347.6</v>
      </c>
      <c r="R28" s="163">
        <v>501844.09</v>
      </c>
      <c r="S28" s="163">
        <v>354544.76</v>
      </c>
      <c r="T28" s="163">
        <v>908218.99</v>
      </c>
      <c r="U28" s="163">
        <v>668124.73</v>
      </c>
      <c r="V28" s="163">
        <v>0</v>
      </c>
      <c r="W28" s="163">
        <v>0</v>
      </c>
      <c r="X28" s="163">
        <v>11931.8</v>
      </c>
    </row>
    <row r="29" spans="1:24" x14ac:dyDescent="0.25">
      <c r="A29" s="2" t="s">
        <v>13</v>
      </c>
      <c r="B29" s="163">
        <v>104926266.73</v>
      </c>
      <c r="C29" s="163">
        <v>2004261.58</v>
      </c>
      <c r="D29" s="163">
        <v>810284.66</v>
      </c>
      <c r="E29" s="163">
        <v>27503063.719999999</v>
      </c>
      <c r="F29" s="163">
        <v>19420.240000000002</v>
      </c>
      <c r="G29" s="163">
        <v>376338.49</v>
      </c>
      <c r="H29" s="163">
        <v>10960021.390000001</v>
      </c>
      <c r="I29" s="163">
        <v>23984180.16</v>
      </c>
      <c r="J29" s="163">
        <v>6571379.8200000003</v>
      </c>
      <c r="K29" s="163">
        <v>12024505.43</v>
      </c>
      <c r="L29" s="163">
        <v>2502804.42</v>
      </c>
      <c r="M29" s="163">
        <v>242308.96</v>
      </c>
      <c r="N29" s="163">
        <v>1074625.8999999999</v>
      </c>
      <c r="O29" s="163">
        <v>6149067.1600000001</v>
      </c>
      <c r="P29" s="163">
        <v>4364818.7300000004</v>
      </c>
      <c r="Q29" s="163">
        <v>22997.86</v>
      </c>
      <c r="R29" s="163">
        <v>460367.98</v>
      </c>
      <c r="S29" s="163">
        <v>2720558.81</v>
      </c>
      <c r="T29" s="163">
        <v>1678338.37</v>
      </c>
      <c r="U29" s="163">
        <v>1407990.26</v>
      </c>
      <c r="V29" s="163">
        <v>0</v>
      </c>
      <c r="W29" s="163">
        <v>0</v>
      </c>
      <c r="X29" s="163">
        <v>48932.79</v>
      </c>
    </row>
    <row r="30" spans="1:24" x14ac:dyDescent="0.25">
      <c r="A30" s="2" t="s">
        <v>14</v>
      </c>
      <c r="B30" s="163">
        <v>4786649.51</v>
      </c>
      <c r="C30" s="163">
        <v>100696.18</v>
      </c>
      <c r="D30" s="163">
        <v>720</v>
      </c>
      <c r="E30" s="163">
        <v>408046.93</v>
      </c>
      <c r="F30" s="163">
        <v>540</v>
      </c>
      <c r="G30" s="163">
        <v>1440</v>
      </c>
      <c r="H30" s="163">
        <v>1139232.67</v>
      </c>
      <c r="I30" s="163">
        <v>578877.44999999995</v>
      </c>
      <c r="J30" s="163">
        <v>132272.99</v>
      </c>
      <c r="K30" s="163">
        <v>125437.7</v>
      </c>
      <c r="L30" s="163">
        <v>83220.850000000006</v>
      </c>
      <c r="M30" s="163">
        <v>46152.95</v>
      </c>
      <c r="N30" s="163">
        <v>20780</v>
      </c>
      <c r="O30" s="163">
        <v>346449.68</v>
      </c>
      <c r="P30" s="163">
        <v>191464.6</v>
      </c>
      <c r="Q30" s="163">
        <v>720</v>
      </c>
      <c r="R30" s="163">
        <v>90989.5</v>
      </c>
      <c r="S30" s="163">
        <v>12380.42</v>
      </c>
      <c r="T30" s="163">
        <v>190222.5</v>
      </c>
      <c r="U30" s="163">
        <v>1304410.19</v>
      </c>
      <c r="V30" s="163">
        <v>0</v>
      </c>
      <c r="W30" s="163">
        <v>0</v>
      </c>
      <c r="X30" s="163">
        <v>12594.9</v>
      </c>
    </row>
    <row r="31" spans="1:24" x14ac:dyDescent="0.25">
      <c r="A31" s="2" t="s">
        <v>15</v>
      </c>
      <c r="B31" s="163">
        <v>512436.38</v>
      </c>
      <c r="C31" s="163">
        <v>6019.7</v>
      </c>
      <c r="D31" s="163">
        <v>0</v>
      </c>
      <c r="E31" s="163">
        <v>17705.91</v>
      </c>
      <c r="F31" s="163">
        <v>360</v>
      </c>
      <c r="G31" s="163">
        <v>360</v>
      </c>
      <c r="H31" s="163">
        <v>17217.97</v>
      </c>
      <c r="I31" s="163">
        <v>41601.53</v>
      </c>
      <c r="J31" s="163">
        <v>7819.53</v>
      </c>
      <c r="K31" s="163">
        <v>20630.849999999999</v>
      </c>
      <c r="L31" s="163">
        <v>10834.93</v>
      </c>
      <c r="M31" s="163">
        <v>360</v>
      </c>
      <c r="N31" s="163">
        <v>7596.65</v>
      </c>
      <c r="O31" s="163">
        <v>28894.45</v>
      </c>
      <c r="P31" s="163">
        <v>22488.65</v>
      </c>
      <c r="Q31" s="163">
        <v>0</v>
      </c>
      <c r="R31" s="163">
        <v>7911.34</v>
      </c>
      <c r="S31" s="163">
        <v>720</v>
      </c>
      <c r="T31" s="163">
        <v>10834.72</v>
      </c>
      <c r="U31" s="163">
        <v>13273.58</v>
      </c>
      <c r="V31" s="163">
        <v>0</v>
      </c>
      <c r="W31" s="163">
        <v>0</v>
      </c>
      <c r="X31" s="163">
        <v>297806.57</v>
      </c>
    </row>
    <row r="32" spans="1:24" x14ac:dyDescent="0.25">
      <c r="A32" s="16" t="s">
        <v>107</v>
      </c>
      <c r="B32" s="165">
        <v>212624852.84999999</v>
      </c>
      <c r="C32" s="165">
        <v>4141602.17</v>
      </c>
      <c r="D32" s="165">
        <v>854090.98</v>
      </c>
      <c r="E32" s="165">
        <v>39777040.109999999</v>
      </c>
      <c r="F32" s="165">
        <v>262480.34999999998</v>
      </c>
      <c r="G32" s="165">
        <v>672436.47</v>
      </c>
      <c r="H32" s="165">
        <v>27376344.789999999</v>
      </c>
      <c r="I32" s="165">
        <v>52008808.479999997</v>
      </c>
      <c r="J32" s="165">
        <v>9438892.0399999991</v>
      </c>
      <c r="K32" s="165">
        <v>22874453.920000002</v>
      </c>
      <c r="L32" s="165">
        <v>4354369.75</v>
      </c>
      <c r="M32" s="165">
        <v>1215874.3799999999</v>
      </c>
      <c r="N32" s="165">
        <v>2474627.38</v>
      </c>
      <c r="O32" s="165">
        <v>13768597.09</v>
      </c>
      <c r="P32" s="165">
        <v>10159795.43</v>
      </c>
      <c r="Q32" s="165">
        <v>54214.07</v>
      </c>
      <c r="R32" s="165">
        <v>2356557.15</v>
      </c>
      <c r="S32" s="165">
        <v>3349980.9</v>
      </c>
      <c r="T32" s="165">
        <v>6849673.0800000001</v>
      </c>
      <c r="U32" s="165">
        <v>10128568.619999999</v>
      </c>
      <c r="V32" s="165">
        <v>3480</v>
      </c>
      <c r="W32" s="165">
        <v>870</v>
      </c>
      <c r="X32" s="165">
        <v>502095.69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8"/>
  <sheetViews>
    <sheetView showGridLines="0" workbookViewId="0"/>
  </sheetViews>
  <sheetFormatPr defaultColWidth="11.19921875" defaultRowHeight="13.5" x14ac:dyDescent="0.25"/>
  <cols>
    <col min="1" max="1" width="15.796875" customWidth="1"/>
    <col min="2" max="10" width="16.19921875" customWidth="1"/>
  </cols>
  <sheetData>
    <row r="2" spans="1:10" ht="15.75" x14ac:dyDescent="0.25">
      <c r="A2" s="221" t="s">
        <v>65</v>
      </c>
      <c r="B2" s="221"/>
      <c r="C2" s="221"/>
      <c r="D2" s="221"/>
      <c r="E2" s="221"/>
      <c r="F2" s="221"/>
      <c r="G2" s="221"/>
      <c r="H2" s="221"/>
      <c r="I2" s="221"/>
      <c r="J2" s="221"/>
    </row>
    <row r="4" spans="1:10" x14ac:dyDescent="0.25">
      <c r="A4" s="228" t="s">
        <v>66</v>
      </c>
      <c r="B4" s="228"/>
      <c r="C4" s="228"/>
      <c r="D4" s="228"/>
      <c r="E4" s="228"/>
      <c r="F4" s="228"/>
      <c r="G4" s="228"/>
      <c r="H4" s="228"/>
      <c r="I4" s="228"/>
      <c r="J4" s="228"/>
    </row>
    <row r="6" spans="1:10" ht="24.95" customHeight="1" x14ac:dyDescent="0.25">
      <c r="A6" s="1" t="s">
        <v>39</v>
      </c>
      <c r="B6" s="1" t="s">
        <v>67</v>
      </c>
      <c r="C6" s="1" t="s">
        <v>68</v>
      </c>
      <c r="D6" s="1" t="s">
        <v>69</v>
      </c>
      <c r="E6" s="1" t="s">
        <v>70</v>
      </c>
      <c r="F6" s="1" t="s">
        <v>71</v>
      </c>
      <c r="G6" s="1" t="s">
        <v>72</v>
      </c>
      <c r="H6" s="1" t="s">
        <v>73</v>
      </c>
      <c r="I6" s="1" t="s">
        <v>74</v>
      </c>
      <c r="J6" s="1" t="s">
        <v>75</v>
      </c>
    </row>
    <row r="7" spans="1:10" x14ac:dyDescent="0.25">
      <c r="A7" s="13" t="s">
        <v>93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x14ac:dyDescent="0.25">
      <c r="A8" s="11" t="s">
        <v>76</v>
      </c>
      <c r="B8" s="21">
        <v>5.26</v>
      </c>
      <c r="C8" s="21">
        <v>2.76</v>
      </c>
      <c r="D8" s="21">
        <v>2.5299999999999998</v>
      </c>
      <c r="E8" s="21">
        <v>3.12</v>
      </c>
      <c r="F8" s="21">
        <v>3.21</v>
      </c>
      <c r="G8" s="21">
        <v>4.21</v>
      </c>
      <c r="H8" s="21">
        <v>7.21</v>
      </c>
      <c r="I8" s="21">
        <v>9.08</v>
      </c>
      <c r="J8" s="21">
        <v>8.3800000000000008</v>
      </c>
    </row>
    <row r="9" spans="1:10" x14ac:dyDescent="0.25">
      <c r="A9" s="11" t="s">
        <v>77</v>
      </c>
      <c r="B9" s="21">
        <v>5.16</v>
      </c>
      <c r="C9" s="21">
        <v>2.74</v>
      </c>
      <c r="D9" s="21">
        <v>2.44</v>
      </c>
      <c r="E9" s="21">
        <v>2.98</v>
      </c>
      <c r="F9" s="21">
        <v>3.14</v>
      </c>
      <c r="G9" s="21">
        <v>4.09</v>
      </c>
      <c r="H9" s="21">
        <v>7.09</v>
      </c>
      <c r="I9" s="21">
        <v>8.98</v>
      </c>
      <c r="J9" s="21">
        <v>8.23</v>
      </c>
    </row>
    <row r="10" spans="1:10" x14ac:dyDescent="0.25">
      <c r="A10" s="11" t="s">
        <v>78</v>
      </c>
      <c r="B10" s="21">
        <v>5.03</v>
      </c>
      <c r="C10" s="21">
        <v>2.69</v>
      </c>
      <c r="D10" s="21">
        <v>2.38</v>
      </c>
      <c r="E10" s="21">
        <v>2.89</v>
      </c>
      <c r="F10" s="21">
        <v>3.05</v>
      </c>
      <c r="G10" s="21">
        <v>3.91</v>
      </c>
      <c r="H10" s="21">
        <v>6.95</v>
      </c>
      <c r="I10" s="21">
        <v>8.7200000000000006</v>
      </c>
      <c r="J10" s="21">
        <v>8.11</v>
      </c>
    </row>
    <row r="11" spans="1:10" x14ac:dyDescent="0.25">
      <c r="A11" s="11" t="s">
        <v>79</v>
      </c>
      <c r="B11" s="21">
        <v>4.9000000000000004</v>
      </c>
      <c r="C11" s="21">
        <v>2.65</v>
      </c>
      <c r="D11" s="21">
        <v>2.33</v>
      </c>
      <c r="E11" s="21">
        <v>2.87</v>
      </c>
      <c r="F11" s="21">
        <v>2.9</v>
      </c>
      <c r="G11" s="21">
        <v>3.74</v>
      </c>
      <c r="H11" s="21">
        <v>6.78</v>
      </c>
      <c r="I11" s="21">
        <v>8.5399999999999991</v>
      </c>
      <c r="J11" s="21">
        <v>7.9</v>
      </c>
    </row>
    <row r="12" spans="1:10" x14ac:dyDescent="0.25">
      <c r="A12" s="11" t="s">
        <v>80</v>
      </c>
      <c r="B12" s="21">
        <v>4.88</v>
      </c>
      <c r="C12" s="21">
        <v>2.68</v>
      </c>
      <c r="D12" s="21">
        <v>2.41</v>
      </c>
      <c r="E12" s="21">
        <v>2.84</v>
      </c>
      <c r="F12" s="21">
        <v>2.93</v>
      </c>
      <c r="G12" s="21">
        <v>3.7</v>
      </c>
      <c r="H12" s="21">
        <v>6.64</v>
      </c>
      <c r="I12" s="21">
        <v>8.5500000000000007</v>
      </c>
      <c r="J12" s="21">
        <v>7.79</v>
      </c>
    </row>
    <row r="13" spans="1:10" x14ac:dyDescent="0.25">
      <c r="A13" s="11" t="s">
        <v>81</v>
      </c>
      <c r="B13" s="21">
        <v>4.97</v>
      </c>
      <c r="C13" s="21">
        <v>2.84</v>
      </c>
      <c r="D13" s="21">
        <v>2.58</v>
      </c>
      <c r="E13" s="21">
        <v>3.03</v>
      </c>
      <c r="F13" s="21">
        <v>2.95</v>
      </c>
      <c r="G13" s="21">
        <v>3.89</v>
      </c>
      <c r="H13" s="21">
        <v>6.65</v>
      </c>
      <c r="I13" s="21">
        <v>8.5399999999999991</v>
      </c>
      <c r="J13" s="21">
        <v>7.81</v>
      </c>
    </row>
    <row r="14" spans="1:10" x14ac:dyDescent="0.25">
      <c r="A14" s="11" t="s">
        <v>82</v>
      </c>
      <c r="B14" s="21">
        <v>4.97</v>
      </c>
      <c r="C14" s="21">
        <v>3.06</v>
      </c>
      <c r="D14" s="21">
        <v>2.73</v>
      </c>
      <c r="E14" s="21">
        <v>3.14</v>
      </c>
      <c r="F14" s="21">
        <v>2.88</v>
      </c>
      <c r="G14" s="21">
        <v>3.91</v>
      </c>
      <c r="H14" s="21">
        <v>6.59</v>
      </c>
      <c r="I14" s="21">
        <v>8.41</v>
      </c>
      <c r="J14" s="21">
        <v>7.65</v>
      </c>
    </row>
    <row r="15" spans="1:10" x14ac:dyDescent="0.25">
      <c r="A15" s="11" t="s">
        <v>83</v>
      </c>
      <c r="B15" s="21">
        <v>4.97</v>
      </c>
      <c r="C15" s="21">
        <v>3.1</v>
      </c>
      <c r="D15" s="21">
        <v>2.76</v>
      </c>
      <c r="E15" s="21">
        <v>3.13</v>
      </c>
      <c r="F15" s="21">
        <v>2.98</v>
      </c>
      <c r="G15" s="21">
        <v>3.89</v>
      </c>
      <c r="H15" s="21">
        <v>6.59</v>
      </c>
      <c r="I15" s="21">
        <v>8.3699999999999992</v>
      </c>
      <c r="J15" s="21">
        <v>7.59</v>
      </c>
    </row>
    <row r="16" spans="1:10" x14ac:dyDescent="0.25">
      <c r="A16" s="11" t="s">
        <v>84</v>
      </c>
      <c r="B16" s="21">
        <v>5.04</v>
      </c>
      <c r="C16" s="21">
        <v>3.07</v>
      </c>
      <c r="D16" s="21">
        <v>2.78</v>
      </c>
      <c r="E16" s="21">
        <v>3.18</v>
      </c>
      <c r="F16" s="21">
        <v>3.01</v>
      </c>
      <c r="G16" s="21">
        <v>4.04</v>
      </c>
      <c r="H16" s="21">
        <v>6.62</v>
      </c>
      <c r="I16" s="21">
        <v>8.52</v>
      </c>
      <c r="J16" s="21">
        <v>7.71</v>
      </c>
    </row>
    <row r="17" spans="1:10" x14ac:dyDescent="0.25">
      <c r="A17" s="11" t="s">
        <v>85</v>
      </c>
      <c r="B17" s="21">
        <v>4.9400000000000004</v>
      </c>
      <c r="C17" s="21">
        <v>2.98</v>
      </c>
      <c r="D17" s="21">
        <v>2.67</v>
      </c>
      <c r="E17" s="21">
        <v>3.11</v>
      </c>
      <c r="F17" s="21">
        <v>2.96</v>
      </c>
      <c r="G17" s="21">
        <v>3.94</v>
      </c>
      <c r="H17" s="21">
        <v>6.58</v>
      </c>
      <c r="I17" s="21">
        <v>8.31</v>
      </c>
      <c r="J17" s="21">
        <v>7.62</v>
      </c>
    </row>
    <row r="18" spans="1:10" x14ac:dyDescent="0.25">
      <c r="A18" s="11" t="s">
        <v>86</v>
      </c>
      <c r="B18" s="21">
        <v>4.92</v>
      </c>
      <c r="C18" s="21">
        <v>2.87</v>
      </c>
      <c r="D18" s="21">
        <v>2.59</v>
      </c>
      <c r="E18" s="21">
        <v>3.17</v>
      </c>
      <c r="F18" s="21">
        <v>2.95</v>
      </c>
      <c r="G18" s="21">
        <v>3.85</v>
      </c>
      <c r="H18" s="21">
        <v>6.76</v>
      </c>
      <c r="I18" s="21">
        <v>8.26</v>
      </c>
      <c r="J18" s="21">
        <v>7.55</v>
      </c>
    </row>
    <row r="19" spans="1:10" x14ac:dyDescent="0.25">
      <c r="A19" s="11" t="s">
        <v>87</v>
      </c>
      <c r="B19" s="21">
        <v>4.92</v>
      </c>
      <c r="C19" s="21">
        <v>2.83</v>
      </c>
      <c r="D19" s="21">
        <v>2.63</v>
      </c>
      <c r="E19" s="21">
        <v>3.2</v>
      </c>
      <c r="F19" s="21">
        <v>2.93</v>
      </c>
      <c r="G19" s="21">
        <v>3.96</v>
      </c>
      <c r="H19" s="21">
        <v>6.69</v>
      </c>
      <c r="I19" s="21">
        <v>8.19</v>
      </c>
      <c r="J19" s="21">
        <v>7.57</v>
      </c>
    </row>
    <row r="20" spans="1:10" x14ac:dyDescent="0.25">
      <c r="A20" s="11" t="s">
        <v>88</v>
      </c>
      <c r="B20" s="21">
        <v>4.9800000000000004</v>
      </c>
      <c r="C20" s="21">
        <v>2.84</v>
      </c>
      <c r="D20" s="21">
        <v>2.68</v>
      </c>
      <c r="E20" s="21">
        <v>3.33</v>
      </c>
      <c r="F20" s="21">
        <v>2.9</v>
      </c>
      <c r="G20" s="21">
        <v>4.1500000000000004</v>
      </c>
      <c r="H20" s="21">
        <v>6.67</v>
      </c>
      <c r="I20" s="21">
        <v>8.2899999999999991</v>
      </c>
      <c r="J20" s="21">
        <v>7.67</v>
      </c>
    </row>
    <row r="21" spans="1:10" x14ac:dyDescent="0.25">
      <c r="A21" s="11" t="s">
        <v>89</v>
      </c>
      <c r="B21" s="21">
        <v>5.05</v>
      </c>
      <c r="C21" s="21">
        <v>2.83</v>
      </c>
      <c r="D21" s="21">
        <v>2.8</v>
      </c>
      <c r="E21" s="21">
        <v>3.21</v>
      </c>
      <c r="F21" s="21">
        <v>3.04</v>
      </c>
      <c r="G21" s="21">
        <v>4.07</v>
      </c>
      <c r="H21" s="21">
        <v>6.94</v>
      </c>
      <c r="I21" s="21">
        <v>8.4499999999999993</v>
      </c>
      <c r="J21" s="21">
        <v>7.7</v>
      </c>
    </row>
    <row r="22" spans="1:10" x14ac:dyDescent="0.25">
      <c r="A22" s="11" t="s">
        <v>9</v>
      </c>
      <c r="B22" s="21">
        <v>5.19</v>
      </c>
      <c r="C22" s="21">
        <v>2.91</v>
      </c>
      <c r="D22" s="21">
        <v>2.94</v>
      </c>
      <c r="E22" s="21">
        <v>3.27</v>
      </c>
      <c r="F22" s="21">
        <v>3.5</v>
      </c>
      <c r="G22" s="21">
        <v>4.09</v>
      </c>
      <c r="H22" s="21">
        <v>7.12</v>
      </c>
      <c r="I22" s="21">
        <v>8.6999999999999993</v>
      </c>
      <c r="J22" s="21">
        <v>7.68</v>
      </c>
    </row>
    <row r="23" spans="1:10" x14ac:dyDescent="0.25">
      <c r="A23" s="11" t="s">
        <v>16</v>
      </c>
      <c r="B23" s="21">
        <v>6.57</v>
      </c>
      <c r="C23" s="21">
        <v>3.71</v>
      </c>
      <c r="D23" s="21">
        <v>4.3499999999999996</v>
      </c>
      <c r="E23" s="21">
        <v>4.67</v>
      </c>
      <c r="F23" s="21">
        <v>4.95</v>
      </c>
      <c r="G23" s="21">
        <v>5.49</v>
      </c>
      <c r="H23" s="21">
        <v>8.7100000000000009</v>
      </c>
      <c r="I23" s="21">
        <v>10.37</v>
      </c>
      <c r="J23" s="21">
        <v>8.9600000000000009</v>
      </c>
    </row>
    <row r="24" spans="1:10" x14ac:dyDescent="0.25">
      <c r="A24" s="11" t="s">
        <v>17</v>
      </c>
      <c r="B24" s="21">
        <v>7.2</v>
      </c>
      <c r="C24" s="21">
        <v>4.2699999999999996</v>
      </c>
      <c r="D24" s="21">
        <v>4.8499999999999996</v>
      </c>
      <c r="E24" s="21">
        <v>5.27</v>
      </c>
      <c r="F24" s="21">
        <v>5.6</v>
      </c>
      <c r="G24" s="21">
        <v>6.04</v>
      </c>
      <c r="H24" s="21">
        <v>9.56</v>
      </c>
      <c r="I24" s="21">
        <v>10.93</v>
      </c>
      <c r="J24" s="21">
        <v>9.77</v>
      </c>
    </row>
    <row r="25" spans="1:10" x14ac:dyDescent="0.25">
      <c r="A25" s="11" t="s">
        <v>18</v>
      </c>
      <c r="B25" s="21">
        <v>7.4</v>
      </c>
      <c r="C25" s="21">
        <v>4.45</v>
      </c>
      <c r="D25" s="21">
        <v>5.08</v>
      </c>
      <c r="E25" s="21">
        <v>5.46</v>
      </c>
      <c r="F25" s="21">
        <v>5.86</v>
      </c>
      <c r="G25" s="21">
        <v>6.27</v>
      </c>
      <c r="H25" s="21">
        <v>9.6</v>
      </c>
      <c r="I25" s="21">
        <v>11.18</v>
      </c>
      <c r="J25" s="21">
        <v>9.93</v>
      </c>
    </row>
    <row r="26" spans="1:10" x14ac:dyDescent="0.25">
      <c r="A26" s="11" t="s">
        <v>19</v>
      </c>
      <c r="B26" s="21">
        <v>7.65</v>
      </c>
      <c r="C26" s="21">
        <v>4.6900000000000004</v>
      </c>
      <c r="D26" s="21">
        <v>5.22</v>
      </c>
      <c r="E26" s="21">
        <v>5.75</v>
      </c>
      <c r="F26" s="21">
        <v>6.08</v>
      </c>
      <c r="G26" s="21">
        <v>6.53</v>
      </c>
      <c r="H26" s="21">
        <v>9.76</v>
      </c>
      <c r="I26" s="21">
        <v>11.34</v>
      </c>
      <c r="J26" s="21">
        <v>10.47</v>
      </c>
    </row>
    <row r="27" spans="1:10" x14ac:dyDescent="0.25">
      <c r="A27" s="11" t="s">
        <v>20</v>
      </c>
      <c r="B27" s="21">
        <v>7.6</v>
      </c>
      <c r="C27" s="21">
        <v>4.75</v>
      </c>
      <c r="D27" s="21">
        <v>5.18</v>
      </c>
      <c r="E27" s="21">
        <v>5.68</v>
      </c>
      <c r="F27" s="21">
        <v>5.91</v>
      </c>
      <c r="G27" s="21">
        <v>6.41</v>
      </c>
      <c r="H27" s="21">
        <v>9.7899999999999991</v>
      </c>
      <c r="I27" s="21">
        <v>11.25</v>
      </c>
      <c r="J27" s="21">
        <v>10.46</v>
      </c>
    </row>
    <row r="28" spans="1:10" x14ac:dyDescent="0.25">
      <c r="A28" s="11" t="s">
        <v>21</v>
      </c>
      <c r="B28" s="21">
        <v>7.43</v>
      </c>
      <c r="C28" s="21">
        <v>4.66</v>
      </c>
      <c r="D28" s="21">
        <v>5.09</v>
      </c>
      <c r="E28" s="21">
        <v>5.38</v>
      </c>
      <c r="F28" s="21">
        <v>5.55</v>
      </c>
      <c r="G28" s="21">
        <v>6.35</v>
      </c>
      <c r="H28" s="21">
        <v>9.57</v>
      </c>
      <c r="I28" s="21">
        <v>11.08</v>
      </c>
      <c r="J28" s="21">
        <v>10.35</v>
      </c>
    </row>
    <row r="29" spans="1:10" x14ac:dyDescent="0.25">
      <c r="A29" s="11" t="s">
        <v>22</v>
      </c>
      <c r="B29" s="21">
        <v>7.35</v>
      </c>
      <c r="C29" s="21">
        <v>4.62</v>
      </c>
      <c r="D29" s="21">
        <v>5.03</v>
      </c>
      <c r="E29" s="21">
        <v>5.28</v>
      </c>
      <c r="F29" s="21">
        <v>5.35</v>
      </c>
      <c r="G29" s="21">
        <v>6.29</v>
      </c>
      <c r="H29" s="21">
        <v>9.4600000000000009</v>
      </c>
      <c r="I29" s="21">
        <v>11.03</v>
      </c>
      <c r="J29" s="21">
        <v>10.33</v>
      </c>
    </row>
    <row r="30" spans="1:10" x14ac:dyDescent="0.25">
      <c r="A30" s="11" t="s">
        <v>23</v>
      </c>
      <c r="B30" s="21">
        <v>7.38</v>
      </c>
      <c r="C30" s="21">
        <v>4.6500000000000004</v>
      </c>
      <c r="D30" s="21">
        <v>5.05</v>
      </c>
      <c r="E30" s="21">
        <v>5.27</v>
      </c>
      <c r="F30" s="21">
        <v>5.36</v>
      </c>
      <c r="G30" s="21">
        <v>6.3</v>
      </c>
      <c r="H30" s="21">
        <v>9.57</v>
      </c>
      <c r="I30" s="21">
        <v>11.06</v>
      </c>
      <c r="J30" s="21">
        <v>10.33</v>
      </c>
    </row>
    <row r="31" spans="1:10" x14ac:dyDescent="0.25">
      <c r="A31" s="11" t="s">
        <v>24</v>
      </c>
      <c r="B31" s="21">
        <v>7.57</v>
      </c>
      <c r="C31" s="21">
        <v>4.71</v>
      </c>
      <c r="D31" s="21">
        <v>5.18</v>
      </c>
      <c r="E31" s="21">
        <v>5.39</v>
      </c>
      <c r="F31" s="21">
        <v>5.5</v>
      </c>
      <c r="G31" s="21">
        <v>6.53</v>
      </c>
      <c r="H31" s="21">
        <v>9.83</v>
      </c>
      <c r="I31" s="21">
        <v>11.39</v>
      </c>
      <c r="J31" s="21">
        <v>10.55</v>
      </c>
    </row>
    <row r="32" spans="1:10" x14ac:dyDescent="0.25">
      <c r="A32" s="11" t="s">
        <v>25</v>
      </c>
      <c r="B32" s="21">
        <v>7.81</v>
      </c>
      <c r="C32" s="21">
        <v>4.87</v>
      </c>
      <c r="D32" s="21">
        <v>5.35</v>
      </c>
      <c r="E32" s="21">
        <v>5.55</v>
      </c>
      <c r="F32" s="21">
        <v>5.77</v>
      </c>
      <c r="G32" s="21">
        <v>6.71</v>
      </c>
      <c r="H32" s="21">
        <v>10.07</v>
      </c>
      <c r="I32" s="21">
        <v>11.83</v>
      </c>
      <c r="J32" s="21">
        <v>10.81</v>
      </c>
    </row>
    <row r="33" spans="1:10" x14ac:dyDescent="0.25">
      <c r="A33" s="11" t="s">
        <v>26</v>
      </c>
      <c r="B33" s="21">
        <v>7.9</v>
      </c>
      <c r="C33" s="21">
        <v>4.91</v>
      </c>
      <c r="D33" s="21">
        <v>5.36</v>
      </c>
      <c r="E33" s="21">
        <v>5.55</v>
      </c>
      <c r="F33" s="21">
        <v>5.88</v>
      </c>
      <c r="G33" s="21">
        <v>6.77</v>
      </c>
      <c r="H33" s="21">
        <v>10.220000000000001</v>
      </c>
      <c r="I33" s="21">
        <v>12</v>
      </c>
      <c r="J33" s="21">
        <v>10.97</v>
      </c>
    </row>
    <row r="34" spans="1:10" x14ac:dyDescent="0.25">
      <c r="A34" s="11" t="s">
        <v>27</v>
      </c>
      <c r="B34" s="21">
        <v>7.98</v>
      </c>
      <c r="C34" s="21">
        <v>4.9800000000000004</v>
      </c>
      <c r="D34" s="21">
        <v>5.44</v>
      </c>
      <c r="E34" s="21">
        <v>5.52</v>
      </c>
      <c r="F34" s="21">
        <v>5.94</v>
      </c>
      <c r="G34" s="21">
        <v>6.76</v>
      </c>
      <c r="H34" s="21">
        <v>10.34</v>
      </c>
      <c r="I34" s="21">
        <v>12.12</v>
      </c>
      <c r="J34" s="21">
        <v>11.16</v>
      </c>
    </row>
    <row r="35" spans="1:10" x14ac:dyDescent="0.25">
      <c r="A35" s="11" t="s">
        <v>28</v>
      </c>
      <c r="B35" s="21">
        <v>8</v>
      </c>
      <c r="C35" s="21">
        <v>4.99</v>
      </c>
      <c r="D35" s="21">
        <v>5.44</v>
      </c>
      <c r="E35" s="21">
        <v>5.55</v>
      </c>
      <c r="F35" s="21">
        <v>5.94</v>
      </c>
      <c r="G35" s="21">
        <v>6.71</v>
      </c>
      <c r="H35" s="21">
        <v>10.37</v>
      </c>
      <c r="I35" s="21">
        <v>12.15</v>
      </c>
      <c r="J35" s="21">
        <v>11.28</v>
      </c>
    </row>
    <row r="36" spans="1:10" x14ac:dyDescent="0.25">
      <c r="A36" s="11" t="s">
        <v>29</v>
      </c>
      <c r="B36" s="21">
        <v>7.92</v>
      </c>
      <c r="C36" s="21">
        <v>4.9400000000000004</v>
      </c>
      <c r="D36" s="21">
        <v>5.32</v>
      </c>
      <c r="E36" s="21">
        <v>5.45</v>
      </c>
      <c r="F36" s="21">
        <v>5.81</v>
      </c>
      <c r="G36" s="21">
        <v>6.6</v>
      </c>
      <c r="H36" s="21">
        <v>10.210000000000001</v>
      </c>
      <c r="I36" s="21">
        <v>12.11</v>
      </c>
      <c r="J36" s="21">
        <v>11.33</v>
      </c>
    </row>
    <row r="37" spans="1:10" x14ac:dyDescent="0.25">
      <c r="A37" s="11" t="s">
        <v>30</v>
      </c>
      <c r="B37" s="21">
        <v>7.76</v>
      </c>
      <c r="C37" s="21">
        <v>5.01</v>
      </c>
      <c r="D37" s="21">
        <v>5.13</v>
      </c>
      <c r="E37" s="21">
        <v>5.27</v>
      </c>
      <c r="F37" s="21">
        <v>5.68</v>
      </c>
      <c r="G37" s="21">
        <v>6.44</v>
      </c>
      <c r="H37" s="21">
        <v>9.7899999999999991</v>
      </c>
      <c r="I37" s="21">
        <v>11.89</v>
      </c>
      <c r="J37" s="21">
        <v>11.21</v>
      </c>
    </row>
    <row r="38" spans="1:10" x14ac:dyDescent="0.25">
      <c r="A38" s="11" t="s">
        <v>31</v>
      </c>
      <c r="B38" s="21">
        <v>7.66</v>
      </c>
      <c r="C38" s="21">
        <v>5.0999999999999996</v>
      </c>
      <c r="D38" s="21">
        <v>5.05</v>
      </c>
      <c r="E38" s="21">
        <v>5.2</v>
      </c>
      <c r="F38" s="21">
        <v>5.5</v>
      </c>
      <c r="G38" s="21">
        <v>6.17</v>
      </c>
      <c r="H38" s="21">
        <v>9.91</v>
      </c>
      <c r="I38" s="21">
        <v>11.73</v>
      </c>
      <c r="J38" s="21">
        <v>11.19</v>
      </c>
    </row>
    <row r="39" spans="1:10" x14ac:dyDescent="0.25">
      <c r="A39" s="11" t="s">
        <v>32</v>
      </c>
      <c r="B39" s="21">
        <v>7.37</v>
      </c>
      <c r="C39" s="21">
        <v>5.05</v>
      </c>
      <c r="D39" s="21">
        <v>4.83</v>
      </c>
      <c r="E39" s="21">
        <v>4.91</v>
      </c>
      <c r="F39" s="21">
        <v>5.25</v>
      </c>
      <c r="G39" s="21">
        <v>5.88</v>
      </c>
      <c r="H39" s="21">
        <v>9.52</v>
      </c>
      <c r="I39" s="21">
        <v>11.31</v>
      </c>
      <c r="J39" s="21">
        <v>10.82</v>
      </c>
    </row>
    <row r="40" spans="1:10" x14ac:dyDescent="0.25">
      <c r="A40" s="11" t="s">
        <v>33</v>
      </c>
      <c r="B40" s="21">
        <v>7.09</v>
      </c>
      <c r="C40" s="21">
        <v>5</v>
      </c>
      <c r="D40" s="21">
        <v>4.5599999999999996</v>
      </c>
      <c r="E40" s="21">
        <v>4.6399999999999997</v>
      </c>
      <c r="F40" s="21">
        <v>5</v>
      </c>
      <c r="G40" s="21">
        <v>5.61</v>
      </c>
      <c r="H40" s="21">
        <v>9.16</v>
      </c>
      <c r="I40" s="21">
        <v>10.98</v>
      </c>
      <c r="J40" s="21">
        <v>10.39</v>
      </c>
    </row>
    <row r="41" spans="1:10" x14ac:dyDescent="0.25">
      <c r="A41" s="11" t="s">
        <v>34</v>
      </c>
      <c r="B41" s="21">
        <v>6.79</v>
      </c>
      <c r="C41" s="21">
        <v>4.6100000000000003</v>
      </c>
      <c r="D41" s="21">
        <v>4.2699999999999996</v>
      </c>
      <c r="E41" s="21">
        <v>4.34</v>
      </c>
      <c r="F41" s="21">
        <v>4.74</v>
      </c>
      <c r="G41" s="21">
        <v>5.35</v>
      </c>
      <c r="H41" s="21">
        <v>8.91</v>
      </c>
      <c r="I41" s="21">
        <v>10.72</v>
      </c>
      <c r="J41" s="21">
        <v>10.01</v>
      </c>
    </row>
    <row r="42" spans="1:10" x14ac:dyDescent="0.25">
      <c r="A42" s="11" t="s">
        <v>35</v>
      </c>
      <c r="B42" s="21">
        <v>6.64</v>
      </c>
      <c r="C42" s="21">
        <v>4.42</v>
      </c>
      <c r="D42" s="21">
        <v>4.08</v>
      </c>
      <c r="E42" s="21">
        <v>4.18</v>
      </c>
      <c r="F42" s="21">
        <v>4.62</v>
      </c>
      <c r="G42" s="21">
        <v>5.21</v>
      </c>
      <c r="H42" s="21">
        <v>8.83</v>
      </c>
      <c r="I42" s="21">
        <v>10.6</v>
      </c>
      <c r="J42" s="21">
        <v>9.81</v>
      </c>
    </row>
    <row r="43" spans="1:10" x14ac:dyDescent="0.25">
      <c r="A43" s="11" t="s">
        <v>36</v>
      </c>
      <c r="B43" s="21">
        <v>6.76</v>
      </c>
      <c r="C43" s="21">
        <v>4.38</v>
      </c>
      <c r="D43" s="21">
        <v>4.16</v>
      </c>
      <c r="E43" s="21">
        <v>4.28</v>
      </c>
      <c r="F43" s="21">
        <v>4.8</v>
      </c>
      <c r="G43" s="21">
        <v>5.32</v>
      </c>
      <c r="H43" s="21">
        <v>9.01</v>
      </c>
      <c r="I43" s="21">
        <v>10.75</v>
      </c>
      <c r="J43" s="21">
        <v>9.98</v>
      </c>
    </row>
    <row r="44" spans="1:10" x14ac:dyDescent="0.25">
      <c r="A44" s="11" t="s">
        <v>37</v>
      </c>
      <c r="B44" s="21">
        <v>6.96</v>
      </c>
      <c r="C44" s="21">
        <v>4.32</v>
      </c>
      <c r="D44" s="21">
        <v>4.3499999999999996</v>
      </c>
      <c r="E44" s="21">
        <v>4.3600000000000003</v>
      </c>
      <c r="F44" s="21">
        <v>5.01</v>
      </c>
      <c r="G44" s="21">
        <v>5.51</v>
      </c>
      <c r="H44" s="21">
        <v>9.3000000000000007</v>
      </c>
      <c r="I44" s="21">
        <v>11.15</v>
      </c>
      <c r="J44" s="21">
        <v>10.24</v>
      </c>
    </row>
    <row r="45" spans="1:10" x14ac:dyDescent="0.25">
      <c r="A45" s="11" t="s">
        <v>38</v>
      </c>
      <c r="B45" s="21">
        <v>6.86</v>
      </c>
      <c r="C45" s="21">
        <v>4.16</v>
      </c>
      <c r="D45" s="21">
        <v>4.24</v>
      </c>
      <c r="E45" s="21">
        <v>4.2</v>
      </c>
      <c r="F45" s="21">
        <v>4.8600000000000003</v>
      </c>
      <c r="G45" s="21">
        <v>5.37</v>
      </c>
      <c r="H45" s="21">
        <v>9.3000000000000007</v>
      </c>
      <c r="I45" s="21">
        <v>11.11</v>
      </c>
      <c r="J45" s="21">
        <v>10.220000000000001</v>
      </c>
    </row>
    <row r="46" spans="1:10" x14ac:dyDescent="0.25">
      <c r="A46" s="11" t="s">
        <v>90</v>
      </c>
      <c r="B46" s="21">
        <v>6.67</v>
      </c>
      <c r="C46" s="21">
        <v>3.89</v>
      </c>
      <c r="D46" s="21">
        <v>4.0999999999999996</v>
      </c>
      <c r="E46" s="21">
        <v>4.03</v>
      </c>
      <c r="F46" s="21">
        <v>4.6500000000000004</v>
      </c>
      <c r="G46" s="21">
        <v>5.17</v>
      </c>
      <c r="H46" s="21">
        <v>9.16</v>
      </c>
      <c r="I46" s="21">
        <v>10.91</v>
      </c>
      <c r="J46" s="21">
        <v>10.050000000000001</v>
      </c>
    </row>
    <row r="47" spans="1:10" x14ac:dyDescent="0.25">
      <c r="A47" s="11" t="s">
        <v>91</v>
      </c>
      <c r="B47" s="21">
        <v>6.54</v>
      </c>
      <c r="C47" s="21">
        <v>3.74</v>
      </c>
      <c r="D47" s="21">
        <v>4.01</v>
      </c>
      <c r="E47" s="21">
        <v>3.9</v>
      </c>
      <c r="F47" s="21">
        <v>4.4400000000000004</v>
      </c>
      <c r="G47" s="21">
        <v>5.03</v>
      </c>
      <c r="H47" s="21">
        <v>9.07</v>
      </c>
      <c r="I47" s="21">
        <v>10.79</v>
      </c>
      <c r="J47" s="21">
        <v>9.94</v>
      </c>
    </row>
    <row r="48" spans="1:10" x14ac:dyDescent="0.25">
      <c r="A48" s="14" t="s">
        <v>92</v>
      </c>
      <c r="B48" s="22">
        <v>6.35</v>
      </c>
      <c r="C48" s="22">
        <v>3.62</v>
      </c>
      <c r="D48" s="22">
        <v>3.9</v>
      </c>
      <c r="E48" s="22">
        <v>3.77</v>
      </c>
      <c r="F48" s="22">
        <v>4.2300000000000004</v>
      </c>
      <c r="G48" s="22">
        <v>4.8899999999999997</v>
      </c>
      <c r="H48" s="22">
        <v>8.83</v>
      </c>
      <c r="I48" s="22">
        <v>10.51</v>
      </c>
      <c r="J48" s="22">
        <v>9.6999999999999993</v>
      </c>
    </row>
    <row r="49" spans="1:10" x14ac:dyDescent="0.25">
      <c r="A49" s="13" t="s">
        <v>94</v>
      </c>
      <c r="B49" s="13"/>
      <c r="C49" s="13"/>
      <c r="D49" s="13"/>
      <c r="E49" s="13"/>
      <c r="F49" s="13"/>
      <c r="G49" s="13"/>
      <c r="H49" s="13"/>
      <c r="I49" s="13"/>
      <c r="J49" s="13"/>
    </row>
    <row r="50" spans="1:10" x14ac:dyDescent="0.25">
      <c r="A50" s="11" t="s">
        <v>76</v>
      </c>
      <c r="B50" s="23">
        <v>21632</v>
      </c>
      <c r="C50" s="23">
        <v>1840</v>
      </c>
      <c r="D50" s="23">
        <v>1992</v>
      </c>
      <c r="E50" s="23">
        <v>2229</v>
      </c>
      <c r="F50" s="23">
        <v>1971</v>
      </c>
      <c r="G50" s="23">
        <v>2767</v>
      </c>
      <c r="H50" s="23">
        <v>2717</v>
      </c>
      <c r="I50" s="23">
        <v>4599</v>
      </c>
      <c r="J50" s="23">
        <v>3517</v>
      </c>
    </row>
    <row r="51" spans="1:10" x14ac:dyDescent="0.25">
      <c r="A51" s="11" t="s">
        <v>77</v>
      </c>
      <c r="B51" s="23">
        <v>15352</v>
      </c>
      <c r="C51" s="23">
        <v>1433</v>
      </c>
      <c r="D51" s="23">
        <v>1501</v>
      </c>
      <c r="E51" s="23">
        <v>1553</v>
      </c>
      <c r="F51" s="23">
        <v>1635</v>
      </c>
      <c r="G51" s="23">
        <v>1919</v>
      </c>
      <c r="H51" s="23">
        <v>1766</v>
      </c>
      <c r="I51" s="23">
        <v>3113</v>
      </c>
      <c r="J51" s="23">
        <v>2432</v>
      </c>
    </row>
    <row r="52" spans="1:10" x14ac:dyDescent="0.25">
      <c r="A52" s="11" t="s">
        <v>78</v>
      </c>
      <c r="B52" s="23">
        <v>16682</v>
      </c>
      <c r="C52" s="23">
        <v>1577</v>
      </c>
      <c r="D52" s="23">
        <v>1609</v>
      </c>
      <c r="E52" s="23">
        <v>1680</v>
      </c>
      <c r="F52" s="23">
        <v>1785</v>
      </c>
      <c r="G52" s="23">
        <v>2044</v>
      </c>
      <c r="H52" s="23">
        <v>2000</v>
      </c>
      <c r="I52" s="23">
        <v>3286</v>
      </c>
      <c r="J52" s="23">
        <v>2701</v>
      </c>
    </row>
    <row r="53" spans="1:10" x14ac:dyDescent="0.25">
      <c r="A53" s="11" t="s">
        <v>79</v>
      </c>
      <c r="B53" s="23">
        <v>16396</v>
      </c>
      <c r="C53" s="23">
        <v>1581</v>
      </c>
      <c r="D53" s="23">
        <v>1469</v>
      </c>
      <c r="E53" s="23">
        <v>1735</v>
      </c>
      <c r="F53" s="23">
        <v>1666</v>
      </c>
      <c r="G53" s="23">
        <v>2146</v>
      </c>
      <c r="H53" s="23">
        <v>1854</v>
      </c>
      <c r="I53" s="23">
        <v>3431</v>
      </c>
      <c r="J53" s="23">
        <v>2514</v>
      </c>
    </row>
    <row r="54" spans="1:10" x14ac:dyDescent="0.25">
      <c r="A54" s="11" t="s">
        <v>80</v>
      </c>
      <c r="B54" s="23">
        <v>18122</v>
      </c>
      <c r="C54" s="23">
        <v>1612</v>
      </c>
      <c r="D54" s="23">
        <v>1645</v>
      </c>
      <c r="E54" s="23">
        <v>1861</v>
      </c>
      <c r="F54" s="23">
        <v>1856</v>
      </c>
      <c r="G54" s="23">
        <v>2408</v>
      </c>
      <c r="H54" s="23">
        <v>2161</v>
      </c>
      <c r="I54" s="23">
        <v>3803</v>
      </c>
      <c r="J54" s="23">
        <v>2776</v>
      </c>
    </row>
    <row r="55" spans="1:10" x14ac:dyDescent="0.25">
      <c r="A55" s="11" t="s">
        <v>81</v>
      </c>
      <c r="B55" s="23">
        <v>18297</v>
      </c>
      <c r="C55" s="23">
        <v>1874</v>
      </c>
      <c r="D55" s="23">
        <v>1681</v>
      </c>
      <c r="E55" s="23">
        <v>1931</v>
      </c>
      <c r="F55" s="23">
        <v>1752</v>
      </c>
      <c r="G55" s="23">
        <v>2448</v>
      </c>
      <c r="H55" s="23">
        <v>2163</v>
      </c>
      <c r="I55" s="23">
        <v>3507</v>
      </c>
      <c r="J55" s="23">
        <v>2941</v>
      </c>
    </row>
    <row r="56" spans="1:10" x14ac:dyDescent="0.25">
      <c r="A56" s="11" t="s">
        <v>82</v>
      </c>
      <c r="B56" s="23">
        <v>17837</v>
      </c>
      <c r="C56" s="23">
        <v>1988</v>
      </c>
      <c r="D56" s="23">
        <v>1744</v>
      </c>
      <c r="E56" s="23">
        <v>1950</v>
      </c>
      <c r="F56" s="23">
        <v>1586</v>
      </c>
      <c r="G56" s="23">
        <v>2233</v>
      </c>
      <c r="H56" s="23">
        <v>2227</v>
      </c>
      <c r="I56" s="23">
        <v>3604</v>
      </c>
      <c r="J56" s="23">
        <v>2505</v>
      </c>
    </row>
    <row r="57" spans="1:10" x14ac:dyDescent="0.25">
      <c r="A57" s="11" t="s">
        <v>83</v>
      </c>
      <c r="B57" s="23">
        <v>14570</v>
      </c>
      <c r="C57" s="23">
        <v>1383</v>
      </c>
      <c r="D57" s="23">
        <v>1461</v>
      </c>
      <c r="E57" s="23">
        <v>1561</v>
      </c>
      <c r="F57" s="23">
        <v>1321</v>
      </c>
      <c r="G57" s="23">
        <v>1823</v>
      </c>
      <c r="H57" s="23">
        <v>1885</v>
      </c>
      <c r="I57" s="23">
        <v>2894</v>
      </c>
      <c r="J57" s="23">
        <v>2242</v>
      </c>
    </row>
    <row r="58" spans="1:10" x14ac:dyDescent="0.25">
      <c r="A58" s="11" t="s">
        <v>84</v>
      </c>
      <c r="B58" s="23">
        <v>25335</v>
      </c>
      <c r="C58" s="23">
        <v>2062</v>
      </c>
      <c r="D58" s="23">
        <v>2288</v>
      </c>
      <c r="E58" s="23">
        <v>2589</v>
      </c>
      <c r="F58" s="23">
        <v>2398</v>
      </c>
      <c r="G58" s="23">
        <v>3370</v>
      </c>
      <c r="H58" s="23">
        <v>3238</v>
      </c>
      <c r="I58" s="23">
        <v>5054</v>
      </c>
      <c r="J58" s="23">
        <v>4336</v>
      </c>
    </row>
    <row r="59" spans="1:10" x14ac:dyDescent="0.25">
      <c r="A59" s="11" t="s">
        <v>85</v>
      </c>
      <c r="B59" s="23">
        <v>18698</v>
      </c>
      <c r="C59" s="23">
        <v>1596</v>
      </c>
      <c r="D59" s="23">
        <v>1688</v>
      </c>
      <c r="E59" s="23">
        <v>1918</v>
      </c>
      <c r="F59" s="23">
        <v>1802</v>
      </c>
      <c r="G59" s="23">
        <v>2339</v>
      </c>
      <c r="H59" s="23">
        <v>2565</v>
      </c>
      <c r="I59" s="23">
        <v>3839</v>
      </c>
      <c r="J59" s="23">
        <v>2951</v>
      </c>
    </row>
    <row r="60" spans="1:10" x14ac:dyDescent="0.25">
      <c r="A60" s="11" t="s">
        <v>86</v>
      </c>
      <c r="B60" s="23">
        <v>18143</v>
      </c>
      <c r="C60" s="23">
        <v>1489</v>
      </c>
      <c r="D60" s="23">
        <v>1539</v>
      </c>
      <c r="E60" s="23">
        <v>1917</v>
      </c>
      <c r="F60" s="23">
        <v>1772</v>
      </c>
      <c r="G60" s="23">
        <v>2213</v>
      </c>
      <c r="H60" s="23">
        <v>2550</v>
      </c>
      <c r="I60" s="23">
        <v>3798</v>
      </c>
      <c r="J60" s="23">
        <v>2865</v>
      </c>
    </row>
    <row r="61" spans="1:10" x14ac:dyDescent="0.25">
      <c r="A61" s="11" t="s">
        <v>87</v>
      </c>
      <c r="B61" s="23">
        <v>12922</v>
      </c>
      <c r="C61" s="23">
        <v>1001</v>
      </c>
      <c r="D61" s="23">
        <v>1028</v>
      </c>
      <c r="E61" s="23">
        <v>1218</v>
      </c>
      <c r="F61" s="23">
        <v>1091</v>
      </c>
      <c r="G61" s="23">
        <v>1884</v>
      </c>
      <c r="H61" s="23">
        <v>1622</v>
      </c>
      <c r="I61" s="23">
        <v>3077</v>
      </c>
      <c r="J61" s="23">
        <v>2001</v>
      </c>
    </row>
    <row r="62" spans="1:10" x14ac:dyDescent="0.25">
      <c r="A62" s="11" t="s">
        <v>88</v>
      </c>
      <c r="B62" s="23">
        <v>18766</v>
      </c>
      <c r="C62" s="23">
        <v>1783</v>
      </c>
      <c r="D62" s="23">
        <v>1523</v>
      </c>
      <c r="E62" s="23">
        <v>2137</v>
      </c>
      <c r="F62" s="23">
        <v>1728</v>
      </c>
      <c r="G62" s="23">
        <v>2768</v>
      </c>
      <c r="H62" s="23">
        <v>2036</v>
      </c>
      <c r="I62" s="23">
        <v>3761</v>
      </c>
      <c r="J62" s="23">
        <v>3030</v>
      </c>
    </row>
    <row r="63" spans="1:10" x14ac:dyDescent="0.25">
      <c r="A63" s="11" t="s">
        <v>89</v>
      </c>
      <c r="B63" s="23">
        <v>14498</v>
      </c>
      <c r="C63" s="23">
        <v>1369</v>
      </c>
      <c r="D63" s="23">
        <v>1301</v>
      </c>
      <c r="E63" s="23">
        <v>1400</v>
      </c>
      <c r="F63" s="23">
        <v>1396</v>
      </c>
      <c r="G63" s="23">
        <v>1933</v>
      </c>
      <c r="H63" s="23">
        <v>1944</v>
      </c>
      <c r="I63" s="23">
        <v>2771</v>
      </c>
      <c r="J63" s="23">
        <v>2384</v>
      </c>
    </row>
    <row r="64" spans="1:10" x14ac:dyDescent="0.25">
      <c r="A64" s="11" t="s">
        <v>9</v>
      </c>
      <c r="B64" s="23">
        <v>13885</v>
      </c>
      <c r="C64" s="23">
        <v>1388</v>
      </c>
      <c r="D64" s="23">
        <v>1302</v>
      </c>
      <c r="E64" s="23">
        <v>1448</v>
      </c>
      <c r="F64" s="23">
        <v>2134</v>
      </c>
      <c r="G64" s="23">
        <v>1676</v>
      </c>
      <c r="H64" s="23">
        <v>1837</v>
      </c>
      <c r="I64" s="23">
        <v>2638</v>
      </c>
      <c r="J64" s="23">
        <v>1462</v>
      </c>
    </row>
    <row r="65" spans="1:10" x14ac:dyDescent="0.25">
      <c r="A65" s="11" t="s">
        <v>16</v>
      </c>
      <c r="B65" s="23">
        <v>29275</v>
      </c>
      <c r="C65" s="23">
        <v>2533</v>
      </c>
      <c r="D65" s="23">
        <v>3171</v>
      </c>
      <c r="E65" s="23">
        <v>3208</v>
      </c>
      <c r="F65" s="23">
        <v>4168</v>
      </c>
      <c r="G65" s="23">
        <v>3836</v>
      </c>
      <c r="H65" s="23">
        <v>3754</v>
      </c>
      <c r="I65" s="23">
        <v>5225</v>
      </c>
      <c r="J65" s="23">
        <v>3380</v>
      </c>
    </row>
    <row r="66" spans="1:10" x14ac:dyDescent="0.25">
      <c r="A66" s="11" t="s">
        <v>17</v>
      </c>
      <c r="B66" s="23">
        <v>19504</v>
      </c>
      <c r="C66" s="23">
        <v>1649</v>
      </c>
      <c r="D66" s="23">
        <v>1702</v>
      </c>
      <c r="E66" s="23">
        <v>2236</v>
      </c>
      <c r="F66" s="23">
        <v>2716</v>
      </c>
      <c r="G66" s="23">
        <v>2456</v>
      </c>
      <c r="H66" s="23">
        <v>2573</v>
      </c>
      <c r="I66" s="23">
        <v>3381</v>
      </c>
      <c r="J66" s="23">
        <v>2791</v>
      </c>
    </row>
    <row r="67" spans="1:10" x14ac:dyDescent="0.25">
      <c r="A67" s="11" t="s">
        <v>18</v>
      </c>
      <c r="B67" s="23">
        <v>21755</v>
      </c>
      <c r="C67" s="23">
        <v>1938</v>
      </c>
      <c r="D67" s="23">
        <v>2133</v>
      </c>
      <c r="E67" s="23">
        <v>2311</v>
      </c>
      <c r="F67" s="23">
        <v>2890</v>
      </c>
      <c r="G67" s="23">
        <v>2795</v>
      </c>
      <c r="H67" s="23">
        <v>2664</v>
      </c>
      <c r="I67" s="23">
        <v>4064</v>
      </c>
      <c r="J67" s="23">
        <v>2960</v>
      </c>
    </row>
    <row r="68" spans="1:10" x14ac:dyDescent="0.25">
      <c r="A68" s="11" t="s">
        <v>19</v>
      </c>
      <c r="B68" s="23">
        <v>22529</v>
      </c>
      <c r="C68" s="23">
        <v>1993</v>
      </c>
      <c r="D68" s="23">
        <v>2072</v>
      </c>
      <c r="E68" s="23">
        <v>2384</v>
      </c>
      <c r="F68" s="23">
        <v>2805</v>
      </c>
      <c r="G68" s="23">
        <v>2761</v>
      </c>
      <c r="H68" s="23">
        <v>2822</v>
      </c>
      <c r="I68" s="23">
        <v>4008</v>
      </c>
      <c r="J68" s="23">
        <v>3684</v>
      </c>
    </row>
    <row r="69" spans="1:10" x14ac:dyDescent="0.25">
      <c r="A69" s="11" t="s">
        <v>20</v>
      </c>
      <c r="B69" s="23">
        <v>16605</v>
      </c>
      <c r="C69" s="23">
        <v>1596</v>
      </c>
      <c r="D69" s="23">
        <v>1522</v>
      </c>
      <c r="E69" s="23">
        <v>1694</v>
      </c>
      <c r="F69" s="23">
        <v>1973</v>
      </c>
      <c r="G69" s="23">
        <v>1992</v>
      </c>
      <c r="H69" s="23">
        <v>2274</v>
      </c>
      <c r="I69" s="23">
        <v>3059</v>
      </c>
      <c r="J69" s="23">
        <v>2495</v>
      </c>
    </row>
    <row r="70" spans="1:10" x14ac:dyDescent="0.25">
      <c r="A70" s="11" t="s">
        <v>21</v>
      </c>
      <c r="B70" s="23">
        <v>24012</v>
      </c>
      <c r="C70" s="23">
        <v>2161</v>
      </c>
      <c r="D70" s="23">
        <v>2232</v>
      </c>
      <c r="E70" s="23">
        <v>2424</v>
      </c>
      <c r="F70" s="23">
        <v>2815</v>
      </c>
      <c r="G70" s="23">
        <v>3200</v>
      </c>
      <c r="H70" s="23">
        <v>2963</v>
      </c>
      <c r="I70" s="23">
        <v>4618</v>
      </c>
      <c r="J70" s="23">
        <v>3599</v>
      </c>
    </row>
    <row r="71" spans="1:10" x14ac:dyDescent="0.25">
      <c r="A71" s="11" t="s">
        <v>22</v>
      </c>
      <c r="B71" s="23">
        <v>20689</v>
      </c>
      <c r="C71" s="23">
        <v>2050</v>
      </c>
      <c r="D71" s="23">
        <v>2014</v>
      </c>
      <c r="E71" s="23">
        <v>2112</v>
      </c>
      <c r="F71" s="23">
        <v>2401</v>
      </c>
      <c r="G71" s="23">
        <v>2640</v>
      </c>
      <c r="H71" s="23">
        <v>2628</v>
      </c>
      <c r="I71" s="23">
        <v>3899</v>
      </c>
      <c r="J71" s="23">
        <v>2945</v>
      </c>
    </row>
    <row r="72" spans="1:10" x14ac:dyDescent="0.25">
      <c r="A72" s="11" t="s">
        <v>23</v>
      </c>
      <c r="B72" s="23">
        <v>16515</v>
      </c>
      <c r="C72" s="23">
        <v>1490</v>
      </c>
      <c r="D72" s="23">
        <v>1533</v>
      </c>
      <c r="E72" s="23">
        <v>1583</v>
      </c>
      <c r="F72" s="23">
        <v>2019</v>
      </c>
      <c r="G72" s="23">
        <v>2018</v>
      </c>
      <c r="H72" s="23">
        <v>2330</v>
      </c>
      <c r="I72" s="23">
        <v>3161</v>
      </c>
      <c r="J72" s="23">
        <v>2381</v>
      </c>
    </row>
    <row r="73" spans="1:10" x14ac:dyDescent="0.25">
      <c r="A73" s="11" t="s">
        <v>24</v>
      </c>
      <c r="B73" s="23">
        <v>14789</v>
      </c>
      <c r="C73" s="23">
        <v>1090</v>
      </c>
      <c r="D73" s="23">
        <v>1247</v>
      </c>
      <c r="E73" s="23">
        <v>1453</v>
      </c>
      <c r="F73" s="23">
        <v>1662</v>
      </c>
      <c r="G73" s="23">
        <v>1956</v>
      </c>
      <c r="H73" s="23">
        <v>2058</v>
      </c>
      <c r="I73" s="23">
        <v>3168</v>
      </c>
      <c r="J73" s="23">
        <v>2155</v>
      </c>
    </row>
    <row r="74" spans="1:10" x14ac:dyDescent="0.25">
      <c r="A74" s="11" t="s">
        <v>25</v>
      </c>
      <c r="B74" s="23">
        <v>18638</v>
      </c>
      <c r="C74" s="23">
        <v>1716</v>
      </c>
      <c r="D74" s="23">
        <v>1688</v>
      </c>
      <c r="E74" s="23">
        <v>1967</v>
      </c>
      <c r="F74" s="23">
        <v>2177</v>
      </c>
      <c r="G74" s="23">
        <v>2361</v>
      </c>
      <c r="H74" s="23">
        <v>2441</v>
      </c>
      <c r="I74" s="23">
        <v>3559</v>
      </c>
      <c r="J74" s="23">
        <v>2729</v>
      </c>
    </row>
    <row r="75" spans="1:10" x14ac:dyDescent="0.25">
      <c r="A75" s="11" t="s">
        <v>26</v>
      </c>
      <c r="B75" s="23">
        <v>13370</v>
      </c>
      <c r="C75" s="23">
        <v>1410</v>
      </c>
      <c r="D75" s="23">
        <v>1173</v>
      </c>
      <c r="E75" s="23">
        <v>1325</v>
      </c>
      <c r="F75" s="23">
        <v>1715</v>
      </c>
      <c r="G75" s="23">
        <v>1616</v>
      </c>
      <c r="H75" s="23">
        <v>1677</v>
      </c>
      <c r="I75" s="23">
        <v>2588</v>
      </c>
      <c r="J75" s="23">
        <v>1866</v>
      </c>
    </row>
    <row r="76" spans="1:10" x14ac:dyDescent="0.25">
      <c r="A76" s="11" t="s">
        <v>27</v>
      </c>
      <c r="B76" s="23">
        <v>13631</v>
      </c>
      <c r="C76" s="23">
        <v>1371</v>
      </c>
      <c r="D76" s="23">
        <v>1362</v>
      </c>
      <c r="E76" s="23">
        <v>1284</v>
      </c>
      <c r="F76" s="23">
        <v>1840</v>
      </c>
      <c r="G76" s="23">
        <v>1552</v>
      </c>
      <c r="H76" s="23">
        <v>1692</v>
      </c>
      <c r="I76" s="23">
        <v>2544</v>
      </c>
      <c r="J76" s="23">
        <v>1986</v>
      </c>
    </row>
    <row r="77" spans="1:10" x14ac:dyDescent="0.25">
      <c r="A77" s="11" t="s">
        <v>28</v>
      </c>
      <c r="B77" s="23">
        <v>13975</v>
      </c>
      <c r="C77" s="23">
        <v>1390</v>
      </c>
      <c r="D77" s="23">
        <v>1274</v>
      </c>
      <c r="E77" s="23">
        <v>1389</v>
      </c>
      <c r="F77" s="23">
        <v>1767</v>
      </c>
      <c r="G77" s="23">
        <v>1613</v>
      </c>
      <c r="H77" s="23">
        <v>1708</v>
      </c>
      <c r="I77" s="23">
        <v>2617</v>
      </c>
      <c r="J77" s="23">
        <v>2217</v>
      </c>
    </row>
    <row r="78" spans="1:10" x14ac:dyDescent="0.25">
      <c r="A78" s="11" t="s">
        <v>29</v>
      </c>
      <c r="B78" s="23">
        <v>15776</v>
      </c>
      <c r="C78" s="23">
        <v>1401</v>
      </c>
      <c r="D78" s="23">
        <v>1310</v>
      </c>
      <c r="E78" s="23">
        <v>1493</v>
      </c>
      <c r="F78" s="23">
        <v>1768</v>
      </c>
      <c r="G78" s="23">
        <v>1873</v>
      </c>
      <c r="H78" s="23">
        <v>1977</v>
      </c>
      <c r="I78" s="23">
        <v>3237</v>
      </c>
      <c r="J78" s="23">
        <v>2717</v>
      </c>
    </row>
    <row r="79" spans="1:10" x14ac:dyDescent="0.25">
      <c r="A79" s="11" t="s">
        <v>30</v>
      </c>
      <c r="B79" s="23">
        <v>17982</v>
      </c>
      <c r="C79" s="23">
        <v>1732</v>
      </c>
      <c r="D79" s="23">
        <v>1588</v>
      </c>
      <c r="E79" s="23">
        <v>1706</v>
      </c>
      <c r="F79" s="23">
        <v>2141</v>
      </c>
      <c r="G79" s="23">
        <v>2218</v>
      </c>
      <c r="H79" s="23">
        <v>2294</v>
      </c>
      <c r="I79" s="23">
        <v>3441</v>
      </c>
      <c r="J79" s="23">
        <v>2862</v>
      </c>
    </row>
    <row r="80" spans="1:10" x14ac:dyDescent="0.25">
      <c r="A80" s="11" t="s">
        <v>31</v>
      </c>
      <c r="B80" s="23">
        <v>16605</v>
      </c>
      <c r="C80" s="23">
        <v>1680</v>
      </c>
      <c r="D80" s="23">
        <v>1509</v>
      </c>
      <c r="E80" s="23">
        <v>1613</v>
      </c>
      <c r="F80" s="23">
        <v>1968</v>
      </c>
      <c r="G80" s="23">
        <v>1870</v>
      </c>
      <c r="H80" s="23">
        <v>2164</v>
      </c>
      <c r="I80" s="23">
        <v>3121</v>
      </c>
      <c r="J80" s="23">
        <v>2680</v>
      </c>
    </row>
    <row r="81" spans="1:10" x14ac:dyDescent="0.25">
      <c r="A81" s="11" t="s">
        <v>32</v>
      </c>
      <c r="B81" s="23">
        <v>13843</v>
      </c>
      <c r="C81" s="23">
        <v>1326</v>
      </c>
      <c r="D81" s="23">
        <v>1289</v>
      </c>
      <c r="E81" s="23">
        <v>1299</v>
      </c>
      <c r="F81" s="23">
        <v>1745</v>
      </c>
      <c r="G81" s="23">
        <v>1663</v>
      </c>
      <c r="H81" s="23">
        <v>1863</v>
      </c>
      <c r="I81" s="23">
        <v>2473</v>
      </c>
      <c r="J81" s="23">
        <v>2185</v>
      </c>
    </row>
    <row r="82" spans="1:10" x14ac:dyDescent="0.25">
      <c r="A82" s="11" t="s">
        <v>33</v>
      </c>
      <c r="B82" s="23">
        <v>20524</v>
      </c>
      <c r="C82" s="23">
        <v>1789</v>
      </c>
      <c r="D82" s="23">
        <v>1850</v>
      </c>
      <c r="E82" s="23">
        <v>2068</v>
      </c>
      <c r="F82" s="23">
        <v>2427</v>
      </c>
      <c r="G82" s="23">
        <v>2641</v>
      </c>
      <c r="H82" s="23">
        <v>2666</v>
      </c>
      <c r="I82" s="23">
        <v>3874</v>
      </c>
      <c r="J82" s="23">
        <v>3209</v>
      </c>
    </row>
    <row r="83" spans="1:10" x14ac:dyDescent="0.25">
      <c r="A83" s="11" t="s">
        <v>34</v>
      </c>
      <c r="B83" s="23">
        <v>15309</v>
      </c>
      <c r="C83" s="23">
        <v>1350</v>
      </c>
      <c r="D83" s="23">
        <v>1240</v>
      </c>
      <c r="E83" s="23">
        <v>1493</v>
      </c>
      <c r="F83" s="23">
        <v>1865</v>
      </c>
      <c r="G83" s="23">
        <v>1896</v>
      </c>
      <c r="H83" s="23">
        <v>2025</v>
      </c>
      <c r="I83" s="23">
        <v>3095</v>
      </c>
      <c r="J83" s="23">
        <v>2345</v>
      </c>
    </row>
    <row r="84" spans="1:10" x14ac:dyDescent="0.25">
      <c r="A84" s="11" t="s">
        <v>35</v>
      </c>
      <c r="B84" s="23">
        <v>13378</v>
      </c>
      <c r="C84" s="23">
        <v>1245</v>
      </c>
      <c r="D84" s="23">
        <v>1157</v>
      </c>
      <c r="E84" s="23">
        <v>1215</v>
      </c>
      <c r="F84" s="23">
        <v>1688</v>
      </c>
      <c r="G84" s="23">
        <v>1584</v>
      </c>
      <c r="H84" s="23">
        <v>1824</v>
      </c>
      <c r="I84" s="23">
        <v>2614</v>
      </c>
      <c r="J84" s="23">
        <v>2051</v>
      </c>
    </row>
    <row r="85" spans="1:10" x14ac:dyDescent="0.25">
      <c r="A85" s="11" t="s">
        <v>36</v>
      </c>
      <c r="B85" s="23">
        <v>13811</v>
      </c>
      <c r="C85" s="23">
        <v>1236</v>
      </c>
      <c r="D85" s="23">
        <v>1183</v>
      </c>
      <c r="E85" s="23">
        <v>1280</v>
      </c>
      <c r="F85" s="23">
        <v>1634</v>
      </c>
      <c r="G85" s="23">
        <v>1764</v>
      </c>
      <c r="H85" s="23">
        <v>1902</v>
      </c>
      <c r="I85" s="23">
        <v>2722</v>
      </c>
      <c r="J85" s="23">
        <v>2090</v>
      </c>
    </row>
    <row r="86" spans="1:10" x14ac:dyDescent="0.25">
      <c r="A86" s="11" t="s">
        <v>37</v>
      </c>
      <c r="B86" s="23">
        <v>21169</v>
      </c>
      <c r="C86" s="23">
        <v>1807</v>
      </c>
      <c r="D86" s="23">
        <v>1966</v>
      </c>
      <c r="E86" s="23">
        <v>1898</v>
      </c>
      <c r="F86" s="23">
        <v>2572</v>
      </c>
      <c r="G86" s="23">
        <v>2648</v>
      </c>
      <c r="H86" s="23">
        <v>2766</v>
      </c>
      <c r="I86" s="23">
        <v>4240</v>
      </c>
      <c r="J86" s="23">
        <v>3272</v>
      </c>
    </row>
    <row r="87" spans="1:10" x14ac:dyDescent="0.25">
      <c r="A87" s="11" t="s">
        <v>38</v>
      </c>
      <c r="B87" s="23">
        <v>13263</v>
      </c>
      <c r="C87" s="23">
        <v>1119</v>
      </c>
      <c r="D87" s="23">
        <v>1260</v>
      </c>
      <c r="E87" s="23">
        <v>1190</v>
      </c>
      <c r="F87" s="23">
        <v>1504</v>
      </c>
      <c r="G87" s="23">
        <v>1491</v>
      </c>
      <c r="H87" s="23">
        <v>1758</v>
      </c>
      <c r="I87" s="23">
        <v>2655</v>
      </c>
      <c r="J87" s="23">
        <v>2286</v>
      </c>
    </row>
    <row r="88" spans="1:10" x14ac:dyDescent="0.25">
      <c r="A88" s="11" t="s">
        <v>90</v>
      </c>
      <c r="B88" s="23">
        <v>15115</v>
      </c>
      <c r="C88" s="23">
        <v>1378</v>
      </c>
      <c r="D88" s="23">
        <v>1327</v>
      </c>
      <c r="E88" s="23">
        <v>1382</v>
      </c>
      <c r="F88" s="23">
        <v>1839</v>
      </c>
      <c r="G88" s="23">
        <v>1758</v>
      </c>
      <c r="H88" s="23">
        <v>2028</v>
      </c>
      <c r="I88" s="23">
        <v>2925</v>
      </c>
      <c r="J88" s="23">
        <v>2478</v>
      </c>
    </row>
    <row r="89" spans="1:10" x14ac:dyDescent="0.25">
      <c r="A89" s="11" t="s">
        <v>91</v>
      </c>
      <c r="B89" s="23">
        <v>15419</v>
      </c>
      <c r="C89" s="23">
        <v>1280</v>
      </c>
      <c r="D89" s="23">
        <v>1321</v>
      </c>
      <c r="E89" s="23">
        <v>1441</v>
      </c>
      <c r="F89" s="23">
        <v>1777</v>
      </c>
      <c r="G89" s="23">
        <v>2011</v>
      </c>
      <c r="H89" s="23">
        <v>2079</v>
      </c>
      <c r="I89" s="23">
        <v>3090</v>
      </c>
      <c r="J89" s="23">
        <v>2420</v>
      </c>
    </row>
    <row r="90" spans="1:10" x14ac:dyDescent="0.25">
      <c r="A90" s="14" t="s">
        <v>92</v>
      </c>
      <c r="B90" s="24">
        <v>16226</v>
      </c>
      <c r="C90" s="24">
        <v>1402</v>
      </c>
      <c r="D90" s="24">
        <v>1418</v>
      </c>
      <c r="E90" s="24">
        <v>1556</v>
      </c>
      <c r="F90" s="24">
        <v>1964</v>
      </c>
      <c r="G90" s="24">
        <v>1993</v>
      </c>
      <c r="H90" s="24">
        <v>2094</v>
      </c>
      <c r="I90" s="24">
        <v>3141</v>
      </c>
      <c r="J90" s="24">
        <v>2658</v>
      </c>
    </row>
    <row r="91" spans="1:10" x14ac:dyDescent="0.25">
      <c r="A91" s="13" t="s">
        <v>95</v>
      </c>
      <c r="B91" s="13"/>
      <c r="C91" s="13"/>
      <c r="D91" s="13"/>
      <c r="E91" s="13"/>
      <c r="F91" s="13"/>
      <c r="G91" s="13"/>
      <c r="H91" s="13"/>
      <c r="I91" s="13"/>
      <c r="J91" s="13"/>
    </row>
    <row r="92" spans="1:10" x14ac:dyDescent="0.25">
      <c r="A92" s="11" t="s">
        <v>76</v>
      </c>
      <c r="B92" s="23">
        <v>20313</v>
      </c>
      <c r="C92" s="23">
        <v>1812</v>
      </c>
      <c r="D92" s="23">
        <v>1889</v>
      </c>
      <c r="E92" s="23">
        <v>2031</v>
      </c>
      <c r="F92" s="23">
        <v>2621</v>
      </c>
      <c r="G92" s="23">
        <v>2394</v>
      </c>
      <c r="H92" s="23">
        <v>2762</v>
      </c>
      <c r="I92" s="23">
        <v>3641</v>
      </c>
      <c r="J92" s="23">
        <v>3163</v>
      </c>
    </row>
    <row r="93" spans="1:10" x14ac:dyDescent="0.25">
      <c r="A93" s="11" t="s">
        <v>77</v>
      </c>
      <c r="B93" s="23">
        <v>20131</v>
      </c>
      <c r="C93" s="23">
        <v>1770</v>
      </c>
      <c r="D93" s="23">
        <v>1890</v>
      </c>
      <c r="E93" s="23">
        <v>2139</v>
      </c>
      <c r="F93" s="23">
        <v>2457</v>
      </c>
      <c r="G93" s="23">
        <v>2360</v>
      </c>
      <c r="H93" s="23">
        <v>2706</v>
      </c>
      <c r="I93" s="23">
        <v>3573</v>
      </c>
      <c r="J93" s="23">
        <v>3236</v>
      </c>
    </row>
    <row r="94" spans="1:10" x14ac:dyDescent="0.25">
      <c r="A94" s="11" t="s">
        <v>78</v>
      </c>
      <c r="B94" s="23">
        <v>22284</v>
      </c>
      <c r="C94" s="23">
        <v>1871</v>
      </c>
      <c r="D94" s="23">
        <v>2022</v>
      </c>
      <c r="E94" s="23">
        <v>2050</v>
      </c>
      <c r="F94" s="23">
        <v>2705</v>
      </c>
      <c r="G94" s="23">
        <v>2665</v>
      </c>
      <c r="H94" s="23">
        <v>3010</v>
      </c>
      <c r="I94" s="23">
        <v>4374</v>
      </c>
      <c r="J94" s="23">
        <v>3587</v>
      </c>
    </row>
    <row r="95" spans="1:10" x14ac:dyDescent="0.25">
      <c r="A95" s="11" t="s">
        <v>79</v>
      </c>
      <c r="B95" s="23">
        <v>21148</v>
      </c>
      <c r="C95" s="23">
        <v>1793</v>
      </c>
      <c r="D95" s="23">
        <v>1770</v>
      </c>
      <c r="E95" s="23">
        <v>2003</v>
      </c>
      <c r="F95" s="23">
        <v>2362</v>
      </c>
      <c r="G95" s="23">
        <v>2586</v>
      </c>
      <c r="H95" s="23">
        <v>2918</v>
      </c>
      <c r="I95" s="23">
        <v>4190</v>
      </c>
      <c r="J95" s="23">
        <v>3526</v>
      </c>
    </row>
    <row r="96" spans="1:10" x14ac:dyDescent="0.25">
      <c r="A96" s="11" t="s">
        <v>80</v>
      </c>
      <c r="B96" s="23">
        <v>20747</v>
      </c>
      <c r="C96" s="23">
        <v>1558</v>
      </c>
      <c r="D96" s="23">
        <v>1732</v>
      </c>
      <c r="E96" s="23">
        <v>2016</v>
      </c>
      <c r="F96" s="23">
        <v>2189</v>
      </c>
      <c r="G96" s="23">
        <v>2446</v>
      </c>
      <c r="H96" s="23">
        <v>2991</v>
      </c>
      <c r="I96" s="23">
        <v>4307</v>
      </c>
      <c r="J96" s="23">
        <v>3508</v>
      </c>
    </row>
    <row r="97" spans="1:10" x14ac:dyDescent="0.25">
      <c r="A97" s="11" t="s">
        <v>81</v>
      </c>
      <c r="B97" s="23">
        <v>20139</v>
      </c>
      <c r="C97" s="23">
        <v>1495</v>
      </c>
      <c r="D97" s="23">
        <v>1757</v>
      </c>
      <c r="E97" s="23">
        <v>1824</v>
      </c>
      <c r="F97" s="23">
        <v>2206</v>
      </c>
      <c r="G97" s="23">
        <v>2323</v>
      </c>
      <c r="H97" s="23">
        <v>2885</v>
      </c>
      <c r="I97" s="23">
        <v>4238</v>
      </c>
      <c r="J97" s="23">
        <v>3411</v>
      </c>
    </row>
    <row r="98" spans="1:10" x14ac:dyDescent="0.25">
      <c r="A98" s="11" t="s">
        <v>82</v>
      </c>
      <c r="B98" s="23">
        <v>18012</v>
      </c>
      <c r="C98" s="23">
        <v>1374</v>
      </c>
      <c r="D98" s="23">
        <v>1531</v>
      </c>
      <c r="E98" s="23">
        <v>1710</v>
      </c>
      <c r="F98" s="23">
        <v>2047</v>
      </c>
      <c r="G98" s="23">
        <v>2074</v>
      </c>
      <c r="H98" s="23">
        <v>2586</v>
      </c>
      <c r="I98" s="23">
        <v>3671</v>
      </c>
      <c r="J98" s="23">
        <v>3019</v>
      </c>
    </row>
    <row r="99" spans="1:10" x14ac:dyDescent="0.25">
      <c r="A99" s="11" t="s">
        <v>83</v>
      </c>
      <c r="B99" s="23">
        <v>17444</v>
      </c>
      <c r="C99" s="23">
        <v>1552</v>
      </c>
      <c r="D99" s="23">
        <v>1609</v>
      </c>
      <c r="E99" s="23">
        <v>1776</v>
      </c>
      <c r="F99" s="23">
        <v>1885</v>
      </c>
      <c r="G99" s="23">
        <v>1969</v>
      </c>
      <c r="H99" s="23">
        <v>2468</v>
      </c>
      <c r="I99" s="23">
        <v>3220</v>
      </c>
      <c r="J99" s="23">
        <v>2965</v>
      </c>
    </row>
    <row r="100" spans="1:10" x14ac:dyDescent="0.25">
      <c r="A100" s="11" t="s">
        <v>84</v>
      </c>
      <c r="B100" s="23">
        <v>26614</v>
      </c>
      <c r="C100" s="23">
        <v>2524</v>
      </c>
      <c r="D100" s="23">
        <v>2502</v>
      </c>
      <c r="E100" s="23">
        <v>2733</v>
      </c>
      <c r="F100" s="23">
        <v>3170</v>
      </c>
      <c r="G100" s="23">
        <v>3132</v>
      </c>
      <c r="H100" s="23">
        <v>3691</v>
      </c>
      <c r="I100" s="23">
        <v>4668</v>
      </c>
      <c r="J100" s="23">
        <v>4194</v>
      </c>
    </row>
    <row r="101" spans="1:10" x14ac:dyDescent="0.25">
      <c r="A101" s="11" t="s">
        <v>85</v>
      </c>
      <c r="B101" s="23">
        <v>21609</v>
      </c>
      <c r="C101" s="23">
        <v>2056</v>
      </c>
      <c r="D101" s="23">
        <v>2023</v>
      </c>
      <c r="E101" s="23">
        <v>2139</v>
      </c>
      <c r="F101" s="23">
        <v>2502</v>
      </c>
      <c r="G101" s="23">
        <v>2583</v>
      </c>
      <c r="H101" s="23">
        <v>2691</v>
      </c>
      <c r="I101" s="23">
        <v>3980</v>
      </c>
      <c r="J101" s="23">
        <v>3635</v>
      </c>
    </row>
    <row r="102" spans="1:10" x14ac:dyDescent="0.25">
      <c r="A102" s="11" t="s">
        <v>86</v>
      </c>
      <c r="B102" s="23">
        <v>19231</v>
      </c>
      <c r="C102" s="23">
        <v>1746</v>
      </c>
      <c r="D102" s="23">
        <v>1784</v>
      </c>
      <c r="E102" s="23">
        <v>1858</v>
      </c>
      <c r="F102" s="23">
        <v>2156</v>
      </c>
      <c r="G102" s="23">
        <v>2282</v>
      </c>
      <c r="H102" s="23">
        <v>2460</v>
      </c>
      <c r="I102" s="23">
        <v>3675</v>
      </c>
      <c r="J102" s="23">
        <v>3270</v>
      </c>
    </row>
    <row r="103" spans="1:10" x14ac:dyDescent="0.25">
      <c r="A103" s="11" t="s">
        <v>87</v>
      </c>
      <c r="B103" s="23">
        <v>13834</v>
      </c>
      <c r="C103" s="23">
        <v>1151</v>
      </c>
      <c r="D103" s="23">
        <v>1030</v>
      </c>
      <c r="E103" s="23">
        <v>1324</v>
      </c>
      <c r="F103" s="23">
        <v>1419</v>
      </c>
      <c r="G103" s="23">
        <v>1657</v>
      </c>
      <c r="H103" s="23">
        <v>1908</v>
      </c>
      <c r="I103" s="23">
        <v>3032</v>
      </c>
      <c r="J103" s="23">
        <v>2313</v>
      </c>
    </row>
    <row r="104" spans="1:10" x14ac:dyDescent="0.25">
      <c r="A104" s="11" t="s">
        <v>88</v>
      </c>
      <c r="B104" s="23">
        <v>19287</v>
      </c>
      <c r="C104" s="23">
        <v>1910</v>
      </c>
      <c r="D104" s="23">
        <v>1773</v>
      </c>
      <c r="E104" s="23">
        <v>2084</v>
      </c>
      <c r="F104" s="23">
        <v>2180</v>
      </c>
      <c r="G104" s="23">
        <v>2240</v>
      </c>
      <c r="H104" s="23">
        <v>2528</v>
      </c>
      <c r="I104" s="23">
        <v>3616</v>
      </c>
      <c r="J104" s="23">
        <v>2956</v>
      </c>
    </row>
    <row r="105" spans="1:10" x14ac:dyDescent="0.25">
      <c r="A105" s="11" t="s">
        <v>89</v>
      </c>
      <c r="B105" s="23">
        <v>19022</v>
      </c>
      <c r="C105" s="23">
        <v>1710</v>
      </c>
      <c r="D105" s="23">
        <v>1519</v>
      </c>
      <c r="E105" s="23">
        <v>1935</v>
      </c>
      <c r="F105" s="23">
        <v>2258</v>
      </c>
      <c r="G105" s="23">
        <v>2253</v>
      </c>
      <c r="H105" s="23">
        <v>2721</v>
      </c>
      <c r="I105" s="23">
        <v>3714</v>
      </c>
      <c r="J105" s="23">
        <v>2912</v>
      </c>
    </row>
    <row r="106" spans="1:10" x14ac:dyDescent="0.25">
      <c r="A106" s="11" t="s">
        <v>9</v>
      </c>
      <c r="B106" s="23">
        <v>14204</v>
      </c>
      <c r="C106" s="23">
        <v>1267</v>
      </c>
      <c r="D106" s="23">
        <v>1282</v>
      </c>
      <c r="E106" s="23">
        <v>1472</v>
      </c>
      <c r="F106" s="23">
        <v>1693</v>
      </c>
      <c r="G106" s="23">
        <v>1712</v>
      </c>
      <c r="H106" s="23">
        <v>2034</v>
      </c>
      <c r="I106" s="23">
        <v>2618</v>
      </c>
      <c r="J106" s="23">
        <v>2126</v>
      </c>
    </row>
    <row r="107" spans="1:10" x14ac:dyDescent="0.25">
      <c r="A107" s="11" t="s">
        <v>16</v>
      </c>
      <c r="B107" s="23">
        <v>7397</v>
      </c>
      <c r="C107" s="23">
        <v>639</v>
      </c>
      <c r="D107" s="23">
        <v>619</v>
      </c>
      <c r="E107" s="23">
        <v>661</v>
      </c>
      <c r="F107" s="23">
        <v>764</v>
      </c>
      <c r="G107" s="23">
        <v>918</v>
      </c>
      <c r="H107" s="23">
        <v>1087</v>
      </c>
      <c r="I107" s="23">
        <v>1542</v>
      </c>
      <c r="J107" s="23">
        <v>1167</v>
      </c>
    </row>
    <row r="108" spans="1:10" x14ac:dyDescent="0.25">
      <c r="A108" s="11" t="s">
        <v>17</v>
      </c>
      <c r="B108" s="23">
        <v>11860</v>
      </c>
      <c r="C108" s="23">
        <v>1131</v>
      </c>
      <c r="D108" s="23">
        <v>1095</v>
      </c>
      <c r="E108" s="23">
        <v>1212</v>
      </c>
      <c r="F108" s="23">
        <v>1364</v>
      </c>
      <c r="G108" s="23">
        <v>1549</v>
      </c>
      <c r="H108" s="23">
        <v>1634</v>
      </c>
      <c r="I108" s="23">
        <v>2294</v>
      </c>
      <c r="J108" s="23">
        <v>1581</v>
      </c>
    </row>
    <row r="109" spans="1:10" x14ac:dyDescent="0.25">
      <c r="A109" s="11" t="s">
        <v>18</v>
      </c>
      <c r="B109" s="23">
        <v>16956</v>
      </c>
      <c r="C109" s="23">
        <v>1551</v>
      </c>
      <c r="D109" s="23">
        <v>1743</v>
      </c>
      <c r="E109" s="23">
        <v>1828</v>
      </c>
      <c r="F109" s="23">
        <v>2137</v>
      </c>
      <c r="G109" s="23">
        <v>2130</v>
      </c>
      <c r="H109" s="23">
        <v>2250</v>
      </c>
      <c r="I109" s="23">
        <v>3254</v>
      </c>
      <c r="J109" s="23">
        <v>2063</v>
      </c>
    </row>
    <row r="110" spans="1:10" x14ac:dyDescent="0.25">
      <c r="A110" s="11" t="s">
        <v>19</v>
      </c>
      <c r="B110" s="23">
        <v>18391</v>
      </c>
      <c r="C110" s="23">
        <v>1595</v>
      </c>
      <c r="D110" s="23">
        <v>1714</v>
      </c>
      <c r="E110" s="23">
        <v>1844</v>
      </c>
      <c r="F110" s="23">
        <v>2383</v>
      </c>
      <c r="G110" s="23">
        <v>2333</v>
      </c>
      <c r="H110" s="23">
        <v>2460</v>
      </c>
      <c r="I110" s="23">
        <v>3726</v>
      </c>
      <c r="J110" s="23">
        <v>2336</v>
      </c>
    </row>
    <row r="111" spans="1:10" x14ac:dyDescent="0.25">
      <c r="A111" s="11" t="s">
        <v>20</v>
      </c>
      <c r="B111" s="23">
        <v>17350</v>
      </c>
      <c r="C111" s="23">
        <v>1522</v>
      </c>
      <c r="D111" s="23">
        <v>1584</v>
      </c>
      <c r="E111" s="23">
        <v>1895</v>
      </c>
      <c r="F111" s="23">
        <v>2310</v>
      </c>
      <c r="G111" s="23">
        <v>2278</v>
      </c>
      <c r="H111" s="23">
        <v>2273</v>
      </c>
      <c r="I111" s="23">
        <v>3119</v>
      </c>
      <c r="J111" s="23">
        <v>2369</v>
      </c>
    </row>
    <row r="112" spans="1:10" x14ac:dyDescent="0.25">
      <c r="A112" s="11" t="s">
        <v>21</v>
      </c>
      <c r="B112" s="23">
        <v>28652</v>
      </c>
      <c r="C112" s="23">
        <v>2621</v>
      </c>
      <c r="D112" s="23">
        <v>2691</v>
      </c>
      <c r="E112" s="23">
        <v>3212</v>
      </c>
      <c r="F112" s="23">
        <v>3816</v>
      </c>
      <c r="G112" s="23">
        <v>3389</v>
      </c>
      <c r="H112" s="23">
        <v>3710</v>
      </c>
      <c r="I112" s="23">
        <v>5260</v>
      </c>
      <c r="J112" s="23">
        <v>3953</v>
      </c>
    </row>
    <row r="113" spans="1:10" x14ac:dyDescent="0.25">
      <c r="A113" s="11" t="s">
        <v>22</v>
      </c>
      <c r="B113" s="23">
        <v>20489</v>
      </c>
      <c r="C113" s="23">
        <v>2074</v>
      </c>
      <c r="D113" s="23">
        <v>2012</v>
      </c>
      <c r="E113" s="23">
        <v>2278</v>
      </c>
      <c r="F113" s="23">
        <v>2820</v>
      </c>
      <c r="G113" s="23">
        <v>2241</v>
      </c>
      <c r="H113" s="23">
        <v>2651</v>
      </c>
      <c r="I113" s="23">
        <v>3615</v>
      </c>
      <c r="J113" s="23">
        <v>2798</v>
      </c>
    </row>
    <row r="114" spans="1:10" x14ac:dyDescent="0.25">
      <c r="A114" s="11" t="s">
        <v>23</v>
      </c>
      <c r="B114" s="23">
        <v>16047</v>
      </c>
      <c r="C114" s="23">
        <v>1473</v>
      </c>
      <c r="D114" s="23">
        <v>1511</v>
      </c>
      <c r="E114" s="23">
        <v>1705</v>
      </c>
      <c r="F114" s="23">
        <v>2165</v>
      </c>
      <c r="G114" s="23">
        <v>1947</v>
      </c>
      <c r="H114" s="23">
        <v>2067</v>
      </c>
      <c r="I114" s="23">
        <v>2869</v>
      </c>
      <c r="J114" s="23">
        <v>2310</v>
      </c>
    </row>
    <row r="115" spans="1:10" x14ac:dyDescent="0.25">
      <c r="A115" s="11" t="s">
        <v>24</v>
      </c>
      <c r="B115" s="23">
        <v>10269</v>
      </c>
      <c r="C115" s="23">
        <v>978</v>
      </c>
      <c r="D115" s="23">
        <v>998</v>
      </c>
      <c r="E115" s="23">
        <v>1152</v>
      </c>
      <c r="F115" s="23">
        <v>1308</v>
      </c>
      <c r="G115" s="23">
        <v>1155</v>
      </c>
      <c r="H115" s="23">
        <v>1254</v>
      </c>
      <c r="I115" s="23">
        <v>1965</v>
      </c>
      <c r="J115" s="23">
        <v>1459</v>
      </c>
    </row>
    <row r="116" spans="1:10" x14ac:dyDescent="0.25">
      <c r="A116" s="11" t="s">
        <v>25</v>
      </c>
      <c r="B116" s="23">
        <v>13409</v>
      </c>
      <c r="C116" s="23">
        <v>1291</v>
      </c>
      <c r="D116" s="23">
        <v>1213</v>
      </c>
      <c r="E116" s="23">
        <v>1555</v>
      </c>
      <c r="F116" s="23">
        <v>1640</v>
      </c>
      <c r="G116" s="23">
        <v>1775</v>
      </c>
      <c r="H116" s="23">
        <v>1723</v>
      </c>
      <c r="I116" s="23">
        <v>2280</v>
      </c>
      <c r="J116" s="23">
        <v>1932</v>
      </c>
    </row>
    <row r="117" spans="1:10" x14ac:dyDescent="0.25">
      <c r="A117" s="11" t="s">
        <v>26</v>
      </c>
      <c r="B117" s="23">
        <v>12228</v>
      </c>
      <c r="C117" s="23">
        <v>1275</v>
      </c>
      <c r="D117" s="23">
        <v>1265</v>
      </c>
      <c r="E117" s="23">
        <v>1449</v>
      </c>
      <c r="F117" s="23">
        <v>1569</v>
      </c>
      <c r="G117" s="23">
        <v>1585</v>
      </c>
      <c r="H117" s="23">
        <v>1432</v>
      </c>
      <c r="I117" s="23">
        <v>2071</v>
      </c>
      <c r="J117" s="23">
        <v>1582</v>
      </c>
    </row>
    <row r="118" spans="1:10" x14ac:dyDescent="0.25">
      <c r="A118" s="11" t="s">
        <v>27</v>
      </c>
      <c r="B118" s="23">
        <v>12982</v>
      </c>
      <c r="C118" s="23">
        <v>1158</v>
      </c>
      <c r="D118" s="23">
        <v>1247</v>
      </c>
      <c r="E118" s="23">
        <v>1506</v>
      </c>
      <c r="F118" s="23">
        <v>1767</v>
      </c>
      <c r="G118" s="23">
        <v>1697</v>
      </c>
      <c r="H118" s="23">
        <v>1574</v>
      </c>
      <c r="I118" s="23">
        <v>2336</v>
      </c>
      <c r="J118" s="23">
        <v>1697</v>
      </c>
    </row>
    <row r="119" spans="1:10" x14ac:dyDescent="0.25">
      <c r="A119" s="11" t="s">
        <v>28</v>
      </c>
      <c r="B119" s="23">
        <v>13654</v>
      </c>
      <c r="C119" s="23">
        <v>1164</v>
      </c>
      <c r="D119" s="23">
        <v>1280</v>
      </c>
      <c r="E119" s="23">
        <v>1368</v>
      </c>
      <c r="F119" s="23">
        <v>1780</v>
      </c>
      <c r="G119" s="23">
        <v>1846</v>
      </c>
      <c r="H119" s="23">
        <v>1766</v>
      </c>
      <c r="I119" s="23">
        <v>2539</v>
      </c>
      <c r="J119" s="23">
        <v>1911</v>
      </c>
    </row>
    <row r="120" spans="1:10" x14ac:dyDescent="0.25">
      <c r="A120" s="11" t="s">
        <v>29</v>
      </c>
      <c r="B120" s="23">
        <v>16435</v>
      </c>
      <c r="C120" s="23">
        <v>1268</v>
      </c>
      <c r="D120" s="23">
        <v>1584</v>
      </c>
      <c r="E120" s="23">
        <v>1651</v>
      </c>
      <c r="F120" s="23">
        <v>2045</v>
      </c>
      <c r="G120" s="23">
        <v>2045</v>
      </c>
      <c r="H120" s="23">
        <v>2248</v>
      </c>
      <c r="I120" s="23">
        <v>3250</v>
      </c>
      <c r="J120" s="23">
        <v>2344</v>
      </c>
    </row>
    <row r="121" spans="1:10" x14ac:dyDescent="0.25">
      <c r="A121" s="11" t="s">
        <v>30</v>
      </c>
      <c r="B121" s="23">
        <v>19962</v>
      </c>
      <c r="C121" s="23">
        <v>1323</v>
      </c>
      <c r="D121" s="23">
        <v>1964</v>
      </c>
      <c r="E121" s="23">
        <v>2153</v>
      </c>
      <c r="F121" s="23">
        <v>2397</v>
      </c>
      <c r="G121" s="23">
        <v>2729</v>
      </c>
      <c r="H121" s="23">
        <v>2975</v>
      </c>
      <c r="I121" s="23">
        <v>3785</v>
      </c>
      <c r="J121" s="23">
        <v>2636</v>
      </c>
    </row>
    <row r="122" spans="1:10" x14ac:dyDescent="0.25">
      <c r="A122" s="11" t="s">
        <v>31</v>
      </c>
      <c r="B122" s="23">
        <v>18278</v>
      </c>
      <c r="C122" s="23">
        <v>1099</v>
      </c>
      <c r="D122" s="23">
        <v>1535</v>
      </c>
      <c r="E122" s="23">
        <v>1726</v>
      </c>
      <c r="F122" s="23">
        <v>2245</v>
      </c>
      <c r="G122" s="23">
        <v>2363</v>
      </c>
      <c r="H122" s="23">
        <v>2520</v>
      </c>
      <c r="I122" s="23">
        <v>3910</v>
      </c>
      <c r="J122" s="23">
        <v>2880</v>
      </c>
    </row>
    <row r="123" spans="1:10" x14ac:dyDescent="0.25">
      <c r="A123" s="11" t="s">
        <v>32</v>
      </c>
      <c r="B123" s="23">
        <v>17424</v>
      </c>
      <c r="C123" s="23">
        <v>1111</v>
      </c>
      <c r="D123" s="23">
        <v>1632</v>
      </c>
      <c r="E123" s="23">
        <v>1881</v>
      </c>
      <c r="F123" s="23">
        <v>2154</v>
      </c>
      <c r="G123" s="23">
        <v>2064</v>
      </c>
      <c r="H123" s="23">
        <v>2472</v>
      </c>
      <c r="I123" s="23">
        <v>3343</v>
      </c>
      <c r="J123" s="23">
        <v>2767</v>
      </c>
    </row>
    <row r="124" spans="1:10" x14ac:dyDescent="0.25">
      <c r="A124" s="11" t="s">
        <v>33</v>
      </c>
      <c r="B124" s="23">
        <v>24107</v>
      </c>
      <c r="C124" s="23">
        <v>1575</v>
      </c>
      <c r="D124" s="23">
        <v>2351</v>
      </c>
      <c r="E124" s="23">
        <v>2555</v>
      </c>
      <c r="F124" s="23">
        <v>2993</v>
      </c>
      <c r="G124" s="23">
        <v>2994</v>
      </c>
      <c r="H124" s="23">
        <v>3106</v>
      </c>
      <c r="I124" s="23">
        <v>4558</v>
      </c>
      <c r="J124" s="23">
        <v>3975</v>
      </c>
    </row>
    <row r="125" spans="1:10" x14ac:dyDescent="0.25">
      <c r="A125" s="11" t="s">
        <v>34</v>
      </c>
      <c r="B125" s="23">
        <v>17915</v>
      </c>
      <c r="C125" s="23">
        <v>1409</v>
      </c>
      <c r="D125" s="23">
        <v>1786</v>
      </c>
      <c r="E125" s="23">
        <v>2038</v>
      </c>
      <c r="F125" s="23">
        <v>2249</v>
      </c>
      <c r="G125" s="23">
        <v>2179</v>
      </c>
      <c r="H125" s="23">
        <v>2146</v>
      </c>
      <c r="I125" s="23">
        <v>3285</v>
      </c>
      <c r="J125" s="23">
        <v>2823</v>
      </c>
    </row>
    <row r="126" spans="1:10" x14ac:dyDescent="0.25">
      <c r="A126" s="11" t="s">
        <v>35</v>
      </c>
      <c r="B126" s="23">
        <v>14406</v>
      </c>
      <c r="C126" s="23">
        <v>1229</v>
      </c>
      <c r="D126" s="23">
        <v>1437</v>
      </c>
      <c r="E126" s="23">
        <v>1517</v>
      </c>
      <c r="F126" s="23">
        <v>1880</v>
      </c>
      <c r="G126" s="23">
        <v>1724</v>
      </c>
      <c r="H126" s="23">
        <v>1714</v>
      </c>
      <c r="I126" s="23">
        <v>2652</v>
      </c>
      <c r="J126" s="23">
        <v>2253</v>
      </c>
    </row>
    <row r="127" spans="1:10" x14ac:dyDescent="0.25">
      <c r="A127" s="11" t="s">
        <v>36</v>
      </c>
      <c r="B127" s="23">
        <v>9951</v>
      </c>
      <c r="C127" s="23">
        <v>755</v>
      </c>
      <c r="D127" s="23">
        <v>844</v>
      </c>
      <c r="E127" s="23">
        <v>1020</v>
      </c>
      <c r="F127" s="23">
        <v>1142</v>
      </c>
      <c r="G127" s="23">
        <v>1287</v>
      </c>
      <c r="H127" s="23">
        <v>1234</v>
      </c>
      <c r="I127" s="23">
        <v>2173</v>
      </c>
      <c r="J127" s="23">
        <v>1496</v>
      </c>
    </row>
    <row r="128" spans="1:10" x14ac:dyDescent="0.25">
      <c r="A128" s="11" t="s">
        <v>37</v>
      </c>
      <c r="B128" s="23">
        <v>15444</v>
      </c>
      <c r="C128" s="23">
        <v>1348</v>
      </c>
      <c r="D128" s="23">
        <v>1495</v>
      </c>
      <c r="E128" s="23">
        <v>1704</v>
      </c>
      <c r="F128" s="23">
        <v>1893</v>
      </c>
      <c r="G128" s="23">
        <v>2008</v>
      </c>
      <c r="H128" s="23">
        <v>1832</v>
      </c>
      <c r="I128" s="23">
        <v>2821</v>
      </c>
      <c r="J128" s="23">
        <v>2343</v>
      </c>
    </row>
    <row r="129" spans="1:10" x14ac:dyDescent="0.25">
      <c r="A129" s="11" t="s">
        <v>38</v>
      </c>
      <c r="B129" s="23">
        <v>15730</v>
      </c>
      <c r="C129" s="23">
        <v>1301</v>
      </c>
      <c r="D129" s="23">
        <v>1539</v>
      </c>
      <c r="E129" s="23">
        <v>1716</v>
      </c>
      <c r="F129" s="23">
        <v>2044</v>
      </c>
      <c r="G129" s="23">
        <v>1881</v>
      </c>
      <c r="H129" s="23">
        <v>2007</v>
      </c>
      <c r="I129" s="23">
        <v>2865</v>
      </c>
      <c r="J129" s="23">
        <v>2377</v>
      </c>
    </row>
    <row r="130" spans="1:10" x14ac:dyDescent="0.25">
      <c r="A130" s="11" t="s">
        <v>90</v>
      </c>
      <c r="B130" s="23">
        <v>17918</v>
      </c>
      <c r="C130" s="23">
        <v>1523</v>
      </c>
      <c r="D130" s="23">
        <v>1671</v>
      </c>
      <c r="E130" s="23">
        <v>1851</v>
      </c>
      <c r="F130" s="23">
        <v>2349</v>
      </c>
      <c r="G130" s="23">
        <v>2143</v>
      </c>
      <c r="H130" s="23">
        <v>2250</v>
      </c>
      <c r="I130" s="23">
        <v>3404</v>
      </c>
      <c r="J130" s="23">
        <v>2727</v>
      </c>
    </row>
    <row r="131" spans="1:10" x14ac:dyDescent="0.25">
      <c r="A131" s="11" t="s">
        <v>91</v>
      </c>
      <c r="B131" s="23">
        <v>16590</v>
      </c>
      <c r="C131" s="23">
        <v>1328</v>
      </c>
      <c r="D131" s="23">
        <v>1456</v>
      </c>
      <c r="E131" s="23">
        <v>1643</v>
      </c>
      <c r="F131" s="23">
        <v>2170</v>
      </c>
      <c r="G131" s="23">
        <v>2038</v>
      </c>
      <c r="H131" s="23">
        <v>2309</v>
      </c>
      <c r="I131" s="23">
        <v>3134</v>
      </c>
      <c r="J131" s="23">
        <v>2512</v>
      </c>
    </row>
    <row r="132" spans="1:10" x14ac:dyDescent="0.25">
      <c r="A132" s="14" t="s">
        <v>92</v>
      </c>
      <c r="B132" s="24">
        <v>18169</v>
      </c>
      <c r="C132" s="24">
        <v>1284</v>
      </c>
      <c r="D132" s="24">
        <v>1574</v>
      </c>
      <c r="E132" s="24">
        <v>1729</v>
      </c>
      <c r="F132" s="24">
        <v>2383</v>
      </c>
      <c r="G132" s="24">
        <v>2208</v>
      </c>
      <c r="H132" s="24">
        <v>2465</v>
      </c>
      <c r="I132" s="24">
        <v>3596</v>
      </c>
      <c r="J132" s="24">
        <v>2930</v>
      </c>
    </row>
    <row r="133" spans="1:10" x14ac:dyDescent="0.25">
      <c r="A133" s="216" t="s">
        <v>203</v>
      </c>
      <c r="B133" s="23"/>
      <c r="C133" s="13"/>
      <c r="D133" s="13"/>
      <c r="E133" s="13"/>
      <c r="F133" s="13"/>
      <c r="G133" s="13"/>
      <c r="H133" s="13"/>
      <c r="I133" s="13"/>
      <c r="J133" s="13"/>
    </row>
    <row r="134" spans="1:10" x14ac:dyDescent="0.25">
      <c r="A134" s="11" t="s">
        <v>76</v>
      </c>
      <c r="B134" s="23">
        <v>144230</v>
      </c>
      <c r="C134" s="23">
        <v>9746</v>
      </c>
      <c r="D134" s="23">
        <v>7205</v>
      </c>
      <c r="E134" s="23">
        <v>9482</v>
      </c>
      <c r="F134" s="23">
        <v>11025</v>
      </c>
      <c r="G134" s="23">
        <v>14335</v>
      </c>
      <c r="H134" s="23">
        <v>24069</v>
      </c>
      <c r="I134" s="23">
        <v>36375</v>
      </c>
      <c r="J134" s="23">
        <v>31993</v>
      </c>
    </row>
    <row r="135" spans="1:10" x14ac:dyDescent="0.25">
      <c r="A135" s="11" t="s">
        <v>77</v>
      </c>
      <c r="B135" s="23">
        <v>141432</v>
      </c>
      <c r="C135" s="23">
        <v>9641</v>
      </c>
      <c r="D135" s="23">
        <v>6950</v>
      </c>
      <c r="E135" s="23">
        <v>9050</v>
      </c>
      <c r="F135" s="23">
        <v>10781</v>
      </c>
      <c r="G135" s="23">
        <v>13940</v>
      </c>
      <c r="H135" s="23">
        <v>23674</v>
      </c>
      <c r="I135" s="23">
        <v>35966</v>
      </c>
      <c r="J135" s="23">
        <v>31430</v>
      </c>
    </row>
    <row r="136" spans="1:10" x14ac:dyDescent="0.25">
      <c r="A136" s="11" t="s">
        <v>78</v>
      </c>
      <c r="B136" s="23">
        <v>137962</v>
      </c>
      <c r="C136" s="23">
        <v>9474</v>
      </c>
      <c r="D136" s="23">
        <v>6793</v>
      </c>
      <c r="E136" s="23">
        <v>8782</v>
      </c>
      <c r="F136" s="23">
        <v>10473</v>
      </c>
      <c r="G136" s="23">
        <v>13312</v>
      </c>
      <c r="H136" s="23">
        <v>23182</v>
      </c>
      <c r="I136" s="23">
        <v>34955</v>
      </c>
      <c r="J136" s="23">
        <v>30991</v>
      </c>
    </row>
    <row r="137" spans="1:10" x14ac:dyDescent="0.25">
      <c r="A137" s="11" t="s">
        <v>79</v>
      </c>
      <c r="B137" s="23">
        <v>134790</v>
      </c>
      <c r="C137" s="23">
        <v>9411</v>
      </c>
      <c r="D137" s="23">
        <v>6619</v>
      </c>
      <c r="E137" s="23">
        <v>8712</v>
      </c>
      <c r="F137" s="23">
        <v>9964</v>
      </c>
      <c r="G137" s="23">
        <v>12822</v>
      </c>
      <c r="H137" s="23">
        <v>22572</v>
      </c>
      <c r="I137" s="23">
        <v>34367</v>
      </c>
      <c r="J137" s="23">
        <v>30323</v>
      </c>
    </row>
    <row r="138" spans="1:10" x14ac:dyDescent="0.25">
      <c r="A138" s="11" t="s">
        <v>80</v>
      </c>
      <c r="B138" s="23">
        <v>134124</v>
      </c>
      <c r="C138" s="23">
        <v>9512</v>
      </c>
      <c r="D138" s="23">
        <v>6823</v>
      </c>
      <c r="E138" s="23">
        <v>8633</v>
      </c>
      <c r="F138" s="23">
        <v>10072</v>
      </c>
      <c r="G138" s="23">
        <v>12700</v>
      </c>
      <c r="H138" s="23">
        <v>22084</v>
      </c>
      <c r="I138" s="23">
        <v>34375</v>
      </c>
      <c r="J138" s="23">
        <v>29925</v>
      </c>
    </row>
    <row r="139" spans="1:10" x14ac:dyDescent="0.25">
      <c r="A139" s="11" t="s">
        <v>81</v>
      </c>
      <c r="B139" s="23">
        <v>136626</v>
      </c>
      <c r="C139" s="23">
        <v>10104</v>
      </c>
      <c r="D139" s="23">
        <v>7307</v>
      </c>
      <c r="E139" s="23">
        <v>9212</v>
      </c>
      <c r="F139" s="23">
        <v>10139</v>
      </c>
      <c r="G139" s="23">
        <v>13348</v>
      </c>
      <c r="H139" s="23">
        <v>22144</v>
      </c>
      <c r="I139" s="23">
        <v>34368</v>
      </c>
      <c r="J139" s="23">
        <v>30004</v>
      </c>
    </row>
    <row r="140" spans="1:10" x14ac:dyDescent="0.25">
      <c r="A140" s="11" t="s">
        <v>82</v>
      </c>
      <c r="B140" s="23">
        <v>136973</v>
      </c>
      <c r="C140" s="23">
        <v>10973</v>
      </c>
      <c r="D140" s="23">
        <v>7744</v>
      </c>
      <c r="E140" s="23">
        <v>9510</v>
      </c>
      <c r="F140" s="23">
        <v>9879</v>
      </c>
      <c r="G140" s="23">
        <v>13519</v>
      </c>
      <c r="H140" s="23">
        <v>21904</v>
      </c>
      <c r="I140" s="23">
        <v>33940</v>
      </c>
      <c r="J140" s="23">
        <v>29504</v>
      </c>
    </row>
    <row r="141" spans="1:10" x14ac:dyDescent="0.25">
      <c r="A141" s="11" t="s">
        <v>83</v>
      </c>
      <c r="B141" s="23">
        <v>137006</v>
      </c>
      <c r="C141" s="23">
        <v>11104</v>
      </c>
      <c r="D141" s="23">
        <v>7827</v>
      </c>
      <c r="E141" s="23">
        <v>9470</v>
      </c>
      <c r="F141" s="23">
        <v>10199</v>
      </c>
      <c r="G141" s="23">
        <v>13433</v>
      </c>
      <c r="H141" s="23">
        <v>21904</v>
      </c>
      <c r="I141" s="23">
        <v>33788</v>
      </c>
      <c r="J141" s="23">
        <v>29281</v>
      </c>
    </row>
    <row r="142" spans="1:10" x14ac:dyDescent="0.25">
      <c r="A142" s="11" t="s">
        <v>84</v>
      </c>
      <c r="B142" s="23">
        <v>138893</v>
      </c>
      <c r="C142" s="23">
        <v>10987</v>
      </c>
      <c r="D142" s="23">
        <v>7883</v>
      </c>
      <c r="E142" s="23">
        <v>9632</v>
      </c>
      <c r="F142" s="23">
        <v>10316</v>
      </c>
      <c r="G142" s="23">
        <v>13957</v>
      </c>
      <c r="H142" s="23">
        <v>21998</v>
      </c>
      <c r="I142" s="23">
        <v>34378</v>
      </c>
      <c r="J142" s="23">
        <v>29742</v>
      </c>
    </row>
    <row r="143" spans="1:10" x14ac:dyDescent="0.25">
      <c r="A143" s="11" t="s">
        <v>85</v>
      </c>
      <c r="B143" s="23">
        <v>136192</v>
      </c>
      <c r="C143" s="23">
        <v>10701</v>
      </c>
      <c r="D143" s="23">
        <v>7586</v>
      </c>
      <c r="E143" s="23">
        <v>9388</v>
      </c>
      <c r="F143" s="23">
        <v>10128</v>
      </c>
      <c r="G143" s="23">
        <v>13643</v>
      </c>
      <c r="H143" s="23">
        <v>21828</v>
      </c>
      <c r="I143" s="23">
        <v>33561</v>
      </c>
      <c r="J143" s="23">
        <v>29357</v>
      </c>
    </row>
    <row r="144" spans="1:10" x14ac:dyDescent="0.25">
      <c r="A144" s="11" t="s">
        <v>86</v>
      </c>
      <c r="B144" s="23">
        <v>135507</v>
      </c>
      <c r="C144" s="23">
        <v>10339</v>
      </c>
      <c r="D144" s="23">
        <v>7348</v>
      </c>
      <c r="E144" s="23">
        <v>9557</v>
      </c>
      <c r="F144" s="23">
        <v>10098</v>
      </c>
      <c r="G144" s="23">
        <v>13317</v>
      </c>
      <c r="H144" s="23">
        <v>22411</v>
      </c>
      <c r="I144" s="23">
        <v>33352</v>
      </c>
      <c r="J144" s="23">
        <v>29085</v>
      </c>
    </row>
    <row r="145" spans="1:10" x14ac:dyDescent="0.25">
      <c r="A145" s="11" t="s">
        <v>87</v>
      </c>
      <c r="B145" s="23">
        <v>135517</v>
      </c>
      <c r="C145" s="23">
        <v>10193</v>
      </c>
      <c r="D145" s="23">
        <v>7465</v>
      </c>
      <c r="E145" s="23">
        <v>9665</v>
      </c>
      <c r="F145" s="23">
        <v>10040</v>
      </c>
      <c r="G145" s="23">
        <v>13715</v>
      </c>
      <c r="H145" s="23">
        <v>22189</v>
      </c>
      <c r="I145" s="23">
        <v>33067</v>
      </c>
      <c r="J145" s="23">
        <v>29183</v>
      </c>
    </row>
    <row r="146" spans="1:10" x14ac:dyDescent="0.25">
      <c r="A146" s="11" t="s">
        <v>88</v>
      </c>
      <c r="B146" s="23">
        <v>137087</v>
      </c>
      <c r="C146" s="23">
        <v>10257</v>
      </c>
      <c r="D146" s="23">
        <v>7580</v>
      </c>
      <c r="E146" s="23">
        <v>10002</v>
      </c>
      <c r="F146" s="23">
        <v>9917</v>
      </c>
      <c r="G146" s="23">
        <v>14386</v>
      </c>
      <c r="H146" s="23">
        <v>22143</v>
      </c>
      <c r="I146" s="23">
        <v>33459</v>
      </c>
      <c r="J146" s="23">
        <v>29343</v>
      </c>
    </row>
    <row r="147" spans="1:10" x14ac:dyDescent="0.25">
      <c r="A147" s="11" t="s">
        <v>89</v>
      </c>
      <c r="B147" s="23">
        <v>138943</v>
      </c>
      <c r="C147" s="23">
        <v>10238</v>
      </c>
      <c r="D147" s="23">
        <v>7930</v>
      </c>
      <c r="E147" s="23">
        <v>9659</v>
      </c>
      <c r="F147" s="23">
        <v>10403</v>
      </c>
      <c r="G147" s="23">
        <v>14110</v>
      </c>
      <c r="H147" s="23">
        <v>23033</v>
      </c>
      <c r="I147" s="23">
        <v>34101</v>
      </c>
      <c r="J147" s="23">
        <v>29469</v>
      </c>
    </row>
    <row r="148" spans="1:10" x14ac:dyDescent="0.25">
      <c r="A148" s="11" t="s">
        <v>9</v>
      </c>
      <c r="B148" s="23">
        <v>142993</v>
      </c>
      <c r="C148" s="23">
        <v>10511</v>
      </c>
      <c r="D148" s="23">
        <v>8329</v>
      </c>
      <c r="E148" s="23">
        <v>9825</v>
      </c>
      <c r="F148" s="23">
        <v>11961</v>
      </c>
      <c r="G148" s="23">
        <v>14191</v>
      </c>
      <c r="H148" s="23">
        <v>23655</v>
      </c>
      <c r="I148" s="23">
        <v>35128</v>
      </c>
      <c r="J148" s="23">
        <v>29393</v>
      </c>
    </row>
    <row r="149" spans="1:10" x14ac:dyDescent="0.25">
      <c r="A149" s="11" t="s">
        <v>16</v>
      </c>
      <c r="B149" s="23">
        <v>180756</v>
      </c>
      <c r="C149" s="23">
        <v>13448</v>
      </c>
      <c r="D149" s="23">
        <v>12374</v>
      </c>
      <c r="E149" s="23">
        <v>13977</v>
      </c>
      <c r="F149" s="23">
        <v>16860</v>
      </c>
      <c r="G149" s="23">
        <v>19062</v>
      </c>
      <c r="H149" s="23">
        <v>29064</v>
      </c>
      <c r="I149" s="23">
        <v>41714</v>
      </c>
      <c r="J149" s="23">
        <v>34257</v>
      </c>
    </row>
    <row r="150" spans="1:10" x14ac:dyDescent="0.25">
      <c r="A150" s="11" t="s">
        <v>17</v>
      </c>
      <c r="B150" s="23">
        <v>198256</v>
      </c>
      <c r="C150" s="23">
        <v>15482</v>
      </c>
      <c r="D150" s="23">
        <v>13796</v>
      </c>
      <c r="E150" s="23">
        <v>15779</v>
      </c>
      <c r="F150" s="23">
        <v>19049</v>
      </c>
      <c r="G150" s="23">
        <v>20946</v>
      </c>
      <c r="H150" s="23">
        <v>31886</v>
      </c>
      <c r="I150" s="23">
        <v>43965</v>
      </c>
      <c r="J150" s="23">
        <v>37353</v>
      </c>
    </row>
    <row r="151" spans="1:10" x14ac:dyDescent="0.25">
      <c r="A151" s="11" t="s">
        <v>18</v>
      </c>
      <c r="B151" s="23">
        <v>203586</v>
      </c>
      <c r="C151" s="23">
        <v>16134</v>
      </c>
      <c r="D151" s="23">
        <v>14442</v>
      </c>
      <c r="E151" s="23">
        <v>16344</v>
      </c>
      <c r="F151" s="23">
        <v>19958</v>
      </c>
      <c r="G151" s="23">
        <v>21754</v>
      </c>
      <c r="H151" s="23">
        <v>32003</v>
      </c>
      <c r="I151" s="23">
        <v>44991</v>
      </c>
      <c r="J151" s="23">
        <v>37960</v>
      </c>
    </row>
    <row r="152" spans="1:10" x14ac:dyDescent="0.25">
      <c r="A152" s="11" t="s">
        <v>19</v>
      </c>
      <c r="B152" s="23">
        <v>209786</v>
      </c>
      <c r="C152" s="23">
        <v>16890</v>
      </c>
      <c r="D152" s="23">
        <v>14894</v>
      </c>
      <c r="E152" s="23">
        <v>17186</v>
      </c>
      <c r="F152" s="23">
        <v>20595</v>
      </c>
      <c r="G152" s="23">
        <v>22496</v>
      </c>
      <c r="H152" s="23">
        <v>32717</v>
      </c>
      <c r="I152" s="23">
        <v>45332</v>
      </c>
      <c r="J152" s="23">
        <v>39676</v>
      </c>
    </row>
    <row r="153" spans="1:10" x14ac:dyDescent="0.25">
      <c r="A153" s="11" t="s">
        <v>20</v>
      </c>
      <c r="B153" s="23">
        <v>208362</v>
      </c>
      <c r="C153" s="23">
        <v>17118</v>
      </c>
      <c r="D153" s="23">
        <v>14794</v>
      </c>
      <c r="E153" s="23">
        <v>16954</v>
      </c>
      <c r="F153" s="23">
        <v>20010</v>
      </c>
      <c r="G153" s="23">
        <v>22070</v>
      </c>
      <c r="H153" s="23">
        <v>32798</v>
      </c>
      <c r="I153" s="23">
        <v>44960</v>
      </c>
      <c r="J153" s="23">
        <v>39658</v>
      </c>
    </row>
    <row r="154" spans="1:10" x14ac:dyDescent="0.25">
      <c r="A154" s="11" t="s">
        <v>21</v>
      </c>
      <c r="B154" s="23">
        <v>203649</v>
      </c>
      <c r="C154" s="23">
        <v>16794</v>
      </c>
      <c r="D154" s="23">
        <v>14532</v>
      </c>
      <c r="E154" s="23">
        <v>16083</v>
      </c>
      <c r="F154" s="23">
        <v>18805</v>
      </c>
      <c r="G154" s="23">
        <v>21868</v>
      </c>
      <c r="H154" s="23">
        <v>32059</v>
      </c>
      <c r="I154" s="23">
        <v>44272</v>
      </c>
      <c r="J154" s="23">
        <v>39236</v>
      </c>
    </row>
    <row r="155" spans="1:10" x14ac:dyDescent="0.25">
      <c r="A155" s="11" t="s">
        <v>22</v>
      </c>
      <c r="B155" s="23">
        <v>201281</v>
      </c>
      <c r="C155" s="23">
        <v>16614</v>
      </c>
      <c r="D155" s="23">
        <v>14391</v>
      </c>
      <c r="E155" s="23">
        <v>15768</v>
      </c>
      <c r="F155" s="23">
        <v>18047</v>
      </c>
      <c r="G155" s="23">
        <v>21696</v>
      </c>
      <c r="H155" s="23">
        <v>31728</v>
      </c>
      <c r="I155" s="23">
        <v>44022</v>
      </c>
      <c r="J155" s="23">
        <v>39015</v>
      </c>
    </row>
    <row r="156" spans="1:10" x14ac:dyDescent="0.25">
      <c r="A156" s="11" t="s">
        <v>23</v>
      </c>
      <c r="B156" s="23">
        <v>201948</v>
      </c>
      <c r="C156" s="23">
        <v>16730</v>
      </c>
      <c r="D156" s="23">
        <v>14451</v>
      </c>
      <c r="E156" s="23">
        <v>15732</v>
      </c>
      <c r="F156" s="23">
        <v>18083</v>
      </c>
      <c r="G156" s="23">
        <v>21731</v>
      </c>
      <c r="H156" s="23">
        <v>32065</v>
      </c>
      <c r="I156" s="23">
        <v>44144</v>
      </c>
      <c r="J156" s="23">
        <v>39012</v>
      </c>
    </row>
    <row r="157" spans="1:10" x14ac:dyDescent="0.25">
      <c r="A157" s="11" t="s">
        <v>24</v>
      </c>
      <c r="B157" s="23">
        <v>207184</v>
      </c>
      <c r="C157" s="23">
        <v>16954</v>
      </c>
      <c r="D157" s="23">
        <v>14809</v>
      </c>
      <c r="E157" s="23">
        <v>16108</v>
      </c>
      <c r="F157" s="23">
        <v>18552</v>
      </c>
      <c r="G157" s="23">
        <v>22523</v>
      </c>
      <c r="H157" s="23">
        <v>32964</v>
      </c>
      <c r="I157" s="23">
        <v>45438</v>
      </c>
      <c r="J157" s="23">
        <v>39836</v>
      </c>
    </row>
    <row r="158" spans="1:10" x14ac:dyDescent="0.25">
      <c r="A158" s="11" t="s">
        <v>25</v>
      </c>
      <c r="B158" s="23">
        <v>213881</v>
      </c>
      <c r="C158" s="23">
        <v>17463</v>
      </c>
      <c r="D158" s="23">
        <v>15347</v>
      </c>
      <c r="E158" s="23">
        <v>16566</v>
      </c>
      <c r="F158" s="23">
        <v>19416</v>
      </c>
      <c r="G158" s="23">
        <v>23144</v>
      </c>
      <c r="H158" s="23">
        <v>33800</v>
      </c>
      <c r="I158" s="23">
        <v>47151</v>
      </c>
      <c r="J158" s="23">
        <v>40994</v>
      </c>
    </row>
    <row r="159" spans="1:10" x14ac:dyDescent="0.25">
      <c r="A159" s="11" t="s">
        <v>26</v>
      </c>
      <c r="B159" s="23">
        <v>216495</v>
      </c>
      <c r="C159" s="23">
        <v>17634</v>
      </c>
      <c r="D159" s="23">
        <v>15377</v>
      </c>
      <c r="E159" s="23">
        <v>16568</v>
      </c>
      <c r="F159" s="23">
        <v>19792</v>
      </c>
      <c r="G159" s="23">
        <v>23357</v>
      </c>
      <c r="H159" s="23">
        <v>34320</v>
      </c>
      <c r="I159" s="23">
        <v>47827</v>
      </c>
      <c r="J159" s="23">
        <v>41620</v>
      </c>
    </row>
    <row r="160" spans="1:10" x14ac:dyDescent="0.25">
      <c r="A160" s="11" t="s">
        <v>27</v>
      </c>
      <c r="B160" s="23">
        <v>218627</v>
      </c>
      <c r="C160" s="23">
        <v>17882</v>
      </c>
      <c r="D160" s="23">
        <v>15596</v>
      </c>
      <c r="E160" s="23">
        <v>16460</v>
      </c>
      <c r="F160" s="23">
        <v>20003</v>
      </c>
      <c r="G160" s="23">
        <v>23332</v>
      </c>
      <c r="H160" s="23">
        <v>34718</v>
      </c>
      <c r="I160" s="23">
        <v>48306</v>
      </c>
      <c r="J160" s="23">
        <v>42330</v>
      </c>
    </row>
    <row r="161" spans="1:10" x14ac:dyDescent="0.25">
      <c r="A161" s="11" t="s">
        <v>28</v>
      </c>
      <c r="B161" s="23">
        <v>219293</v>
      </c>
      <c r="C161" s="23">
        <v>17865</v>
      </c>
      <c r="D161" s="23">
        <v>15666</v>
      </c>
      <c r="E161" s="23">
        <v>16540</v>
      </c>
      <c r="F161" s="23">
        <v>20081</v>
      </c>
      <c r="G161" s="23">
        <v>23128</v>
      </c>
      <c r="H161" s="23">
        <v>34740</v>
      </c>
      <c r="I161" s="23">
        <v>48334</v>
      </c>
      <c r="J161" s="23">
        <v>42939</v>
      </c>
    </row>
    <row r="162" spans="1:10" x14ac:dyDescent="0.25">
      <c r="A162" s="11" t="s">
        <v>29</v>
      </c>
      <c r="B162" s="23">
        <v>217162</v>
      </c>
      <c r="C162" s="23">
        <v>17681</v>
      </c>
      <c r="D162" s="23">
        <v>15321</v>
      </c>
      <c r="E162" s="23">
        <v>16252</v>
      </c>
      <c r="F162" s="23">
        <v>19627</v>
      </c>
      <c r="G162" s="23">
        <v>22767</v>
      </c>
      <c r="H162" s="23">
        <v>34208</v>
      </c>
      <c r="I162" s="23">
        <v>48181</v>
      </c>
      <c r="J162" s="23">
        <v>43125</v>
      </c>
    </row>
    <row r="163" spans="1:10" x14ac:dyDescent="0.25">
      <c r="A163" s="11" t="s">
        <v>30</v>
      </c>
      <c r="B163" s="23">
        <v>212635</v>
      </c>
      <c r="C163" s="23">
        <v>17952</v>
      </c>
      <c r="D163" s="23">
        <v>14794</v>
      </c>
      <c r="E163" s="23">
        <v>15721</v>
      </c>
      <c r="F163" s="23">
        <v>19210</v>
      </c>
      <c r="G163" s="23">
        <v>22195</v>
      </c>
      <c r="H163" s="23">
        <v>32789</v>
      </c>
      <c r="I163" s="23">
        <v>47310</v>
      </c>
      <c r="J163" s="23">
        <v>42664</v>
      </c>
    </row>
    <row r="164" spans="1:10" x14ac:dyDescent="0.25">
      <c r="A164" s="11" t="s">
        <v>31</v>
      </c>
      <c r="B164" s="23">
        <v>207355</v>
      </c>
      <c r="C164" s="23">
        <v>18089</v>
      </c>
      <c r="D164" s="23">
        <v>14472</v>
      </c>
      <c r="E164" s="23">
        <v>15425</v>
      </c>
      <c r="F164" s="23">
        <v>18588</v>
      </c>
      <c r="G164" s="23">
        <v>21251</v>
      </c>
      <c r="H164" s="23">
        <v>31935</v>
      </c>
      <c r="I164" s="23">
        <v>45781</v>
      </c>
      <c r="J164" s="23">
        <v>41814</v>
      </c>
    </row>
    <row r="165" spans="1:10" x14ac:dyDescent="0.25">
      <c r="A165" s="11" t="s">
        <v>32</v>
      </c>
      <c r="B165" s="23">
        <v>199528</v>
      </c>
      <c r="C165" s="23">
        <v>17924</v>
      </c>
      <c r="D165" s="23">
        <v>13841</v>
      </c>
      <c r="E165" s="23">
        <v>14550</v>
      </c>
      <c r="F165" s="23">
        <v>17737</v>
      </c>
      <c r="G165" s="23">
        <v>20254</v>
      </c>
      <c r="H165" s="23">
        <v>30660</v>
      </c>
      <c r="I165" s="23">
        <v>44145</v>
      </c>
      <c r="J165" s="23">
        <v>40417</v>
      </c>
    </row>
    <row r="166" spans="1:10" x14ac:dyDescent="0.25">
      <c r="A166" s="11" t="s">
        <v>33</v>
      </c>
      <c r="B166" s="23">
        <v>191972</v>
      </c>
      <c r="C166" s="23">
        <v>17750</v>
      </c>
      <c r="D166" s="23">
        <v>13074</v>
      </c>
      <c r="E166" s="23">
        <v>13748</v>
      </c>
      <c r="F166" s="23">
        <v>16906</v>
      </c>
      <c r="G166" s="23">
        <v>19326</v>
      </c>
      <c r="H166" s="23">
        <v>29502</v>
      </c>
      <c r="I166" s="23">
        <v>42847</v>
      </c>
      <c r="J166" s="23">
        <v>38819</v>
      </c>
    </row>
    <row r="167" spans="1:10" x14ac:dyDescent="0.25">
      <c r="A167" s="11" t="s">
        <v>34</v>
      </c>
      <c r="B167" s="23">
        <v>183621</v>
      </c>
      <c r="C167" s="23">
        <v>16249</v>
      </c>
      <c r="D167" s="23">
        <v>12239</v>
      </c>
      <c r="E167" s="23">
        <v>12834</v>
      </c>
      <c r="F167" s="23">
        <v>16147</v>
      </c>
      <c r="G167" s="23">
        <v>18396</v>
      </c>
      <c r="H167" s="23">
        <v>28671</v>
      </c>
      <c r="I167" s="23">
        <v>41718</v>
      </c>
      <c r="J167" s="23">
        <v>37367</v>
      </c>
    </row>
    <row r="168" spans="1:10" x14ac:dyDescent="0.25">
      <c r="A168" s="11" t="s">
        <v>35</v>
      </c>
      <c r="B168" s="23">
        <v>179578</v>
      </c>
      <c r="C168" s="23">
        <v>15593</v>
      </c>
      <c r="D168" s="23">
        <v>11702</v>
      </c>
      <c r="E168" s="23">
        <v>12355</v>
      </c>
      <c r="F168" s="23">
        <v>15716</v>
      </c>
      <c r="G168" s="23">
        <v>17933</v>
      </c>
      <c r="H168" s="23">
        <v>28432</v>
      </c>
      <c r="I168" s="23">
        <v>41257</v>
      </c>
      <c r="J168" s="23">
        <v>36590</v>
      </c>
    </row>
    <row r="169" spans="1:10" x14ac:dyDescent="0.25">
      <c r="A169" s="11" t="s">
        <v>36</v>
      </c>
      <c r="B169" s="23">
        <v>182760</v>
      </c>
      <c r="C169" s="23">
        <v>15459</v>
      </c>
      <c r="D169" s="23">
        <v>11931</v>
      </c>
      <c r="E169" s="23">
        <v>12654</v>
      </c>
      <c r="F169" s="23">
        <v>16335</v>
      </c>
      <c r="G169" s="23">
        <v>18307</v>
      </c>
      <c r="H169" s="23">
        <v>29012</v>
      </c>
      <c r="I169" s="23">
        <v>41816</v>
      </c>
      <c r="J169" s="23">
        <v>37246</v>
      </c>
    </row>
    <row r="170" spans="1:10" x14ac:dyDescent="0.25">
      <c r="A170" s="11" t="s">
        <v>37</v>
      </c>
      <c r="B170" s="23">
        <v>187951</v>
      </c>
      <c r="C170" s="23">
        <v>15167</v>
      </c>
      <c r="D170" s="23">
        <v>12452</v>
      </c>
      <c r="E170" s="23">
        <v>12856</v>
      </c>
      <c r="F170" s="23">
        <v>17141</v>
      </c>
      <c r="G170" s="23">
        <v>19016</v>
      </c>
      <c r="H170" s="23">
        <v>29738</v>
      </c>
      <c r="I170" s="23">
        <v>43486</v>
      </c>
      <c r="J170" s="23">
        <v>38095</v>
      </c>
    </row>
    <row r="171" spans="1:10" x14ac:dyDescent="0.25">
      <c r="A171" s="11" t="s">
        <v>38</v>
      </c>
      <c r="B171" s="23">
        <v>185383</v>
      </c>
      <c r="C171" s="23">
        <v>14607</v>
      </c>
      <c r="D171" s="23">
        <v>12138</v>
      </c>
      <c r="E171" s="23">
        <v>12394</v>
      </c>
      <c r="F171" s="23">
        <v>16621</v>
      </c>
      <c r="G171" s="23">
        <v>18550</v>
      </c>
      <c r="H171" s="23">
        <v>29719</v>
      </c>
      <c r="I171" s="23">
        <v>43317</v>
      </c>
      <c r="J171" s="23">
        <v>38037</v>
      </c>
    </row>
    <row r="172" spans="1:10" x14ac:dyDescent="0.25">
      <c r="A172" s="11" t="s">
        <v>90</v>
      </c>
      <c r="B172" s="23">
        <v>180265</v>
      </c>
      <c r="C172" s="23">
        <v>13652</v>
      </c>
      <c r="D172" s="23">
        <v>11740</v>
      </c>
      <c r="E172" s="23">
        <v>11889</v>
      </c>
      <c r="F172" s="23">
        <v>15905</v>
      </c>
      <c r="G172" s="23">
        <v>17862</v>
      </c>
      <c r="H172" s="23">
        <v>29272</v>
      </c>
      <c r="I172" s="23">
        <v>42558</v>
      </c>
      <c r="J172" s="23">
        <v>37387</v>
      </c>
    </row>
    <row r="173" spans="1:10" x14ac:dyDescent="0.25">
      <c r="A173" s="11" t="s">
        <v>91</v>
      </c>
      <c r="B173" s="23">
        <v>176533</v>
      </c>
      <c r="C173" s="23">
        <v>13096</v>
      </c>
      <c r="D173" s="23">
        <v>11473</v>
      </c>
      <c r="E173" s="23">
        <v>11508</v>
      </c>
      <c r="F173" s="23">
        <v>15219</v>
      </c>
      <c r="G173" s="23">
        <v>17516</v>
      </c>
      <c r="H173" s="23">
        <v>28745</v>
      </c>
      <c r="I173" s="23">
        <v>42256</v>
      </c>
      <c r="J173" s="23">
        <v>36720</v>
      </c>
    </row>
    <row r="174" spans="1:10" x14ac:dyDescent="0.25">
      <c r="A174" s="14" t="s">
        <v>92</v>
      </c>
      <c r="B174" s="24">
        <v>171447</v>
      </c>
      <c r="C174" s="24">
        <v>12692</v>
      </c>
      <c r="D174" s="24">
        <v>11158</v>
      </c>
      <c r="E174" s="24">
        <v>11118</v>
      </c>
      <c r="F174" s="24">
        <v>14499</v>
      </c>
      <c r="G174" s="24">
        <v>17006</v>
      </c>
      <c r="H174" s="24">
        <v>27986</v>
      </c>
      <c r="I174" s="24">
        <v>41168</v>
      </c>
      <c r="J174" s="24">
        <v>35820</v>
      </c>
    </row>
    <row r="175" spans="1:10" x14ac:dyDescent="0.25">
      <c r="A175" s="216" t="s">
        <v>204</v>
      </c>
      <c r="B175" s="13"/>
      <c r="C175" s="13"/>
      <c r="D175" s="13"/>
      <c r="E175" s="13"/>
      <c r="F175" s="13"/>
      <c r="G175" s="13"/>
      <c r="H175" s="13"/>
      <c r="I175" s="13"/>
      <c r="J175" s="13"/>
    </row>
    <row r="176" spans="1:10" x14ac:dyDescent="0.25">
      <c r="A176" s="11" t="s">
        <v>76</v>
      </c>
      <c r="B176" s="23">
        <v>67025</v>
      </c>
      <c r="C176" s="23">
        <v>2054</v>
      </c>
      <c r="D176" s="23">
        <v>1337</v>
      </c>
      <c r="E176" s="23">
        <v>2479</v>
      </c>
      <c r="F176" s="23">
        <v>3991</v>
      </c>
      <c r="G176" s="23">
        <v>4738</v>
      </c>
      <c r="H176" s="23">
        <v>13996</v>
      </c>
      <c r="I176" s="23">
        <v>19293</v>
      </c>
      <c r="J176" s="23">
        <v>19137</v>
      </c>
    </row>
    <row r="177" spans="1:10" x14ac:dyDescent="0.25">
      <c r="A177" s="11" t="s">
        <v>77</v>
      </c>
      <c r="B177" s="23">
        <v>65971</v>
      </c>
      <c r="C177" s="23">
        <v>1994</v>
      </c>
      <c r="D177" s="23">
        <v>1305</v>
      </c>
      <c r="E177" s="23">
        <v>2428</v>
      </c>
      <c r="F177" s="23">
        <v>3842</v>
      </c>
      <c r="G177" s="23">
        <v>4623</v>
      </c>
      <c r="H177" s="23">
        <v>13755</v>
      </c>
      <c r="I177" s="23">
        <v>19133</v>
      </c>
      <c r="J177" s="23">
        <v>18891</v>
      </c>
    </row>
    <row r="178" spans="1:10" x14ac:dyDescent="0.25">
      <c r="A178" s="11" t="s">
        <v>78</v>
      </c>
      <c r="B178" s="23">
        <v>64397</v>
      </c>
      <c r="C178" s="23">
        <v>1970</v>
      </c>
      <c r="D178" s="23">
        <v>1300</v>
      </c>
      <c r="E178" s="23">
        <v>2318</v>
      </c>
      <c r="F178" s="23">
        <v>3640</v>
      </c>
      <c r="G178" s="23">
        <v>4474</v>
      </c>
      <c r="H178" s="23">
        <v>13445</v>
      </c>
      <c r="I178" s="23">
        <v>18752</v>
      </c>
      <c r="J178" s="23">
        <v>18498</v>
      </c>
    </row>
    <row r="179" spans="1:10" x14ac:dyDescent="0.25">
      <c r="A179" s="11" t="s">
        <v>79</v>
      </c>
      <c r="B179" s="23">
        <v>63433</v>
      </c>
      <c r="C179" s="23">
        <v>1923</v>
      </c>
      <c r="D179" s="23">
        <v>1284</v>
      </c>
      <c r="E179" s="23">
        <v>2232</v>
      </c>
      <c r="F179" s="23">
        <v>3546</v>
      </c>
      <c r="G179" s="23">
        <v>4355</v>
      </c>
      <c r="H179" s="23">
        <v>13341</v>
      </c>
      <c r="I179" s="23">
        <v>18534</v>
      </c>
      <c r="J179" s="23">
        <v>18218</v>
      </c>
    </row>
    <row r="180" spans="1:10" x14ac:dyDescent="0.25">
      <c r="A180" s="11" t="s">
        <v>80</v>
      </c>
      <c r="B180" s="23">
        <v>62251</v>
      </c>
      <c r="C180" s="23">
        <v>1898</v>
      </c>
      <c r="D180" s="23">
        <v>1271</v>
      </c>
      <c r="E180" s="23">
        <v>2150</v>
      </c>
      <c r="F180" s="23">
        <v>3459</v>
      </c>
      <c r="G180" s="23">
        <v>4213</v>
      </c>
      <c r="H180" s="23">
        <v>13173</v>
      </c>
      <c r="I180" s="23">
        <v>18257</v>
      </c>
      <c r="J180" s="23">
        <v>17830</v>
      </c>
    </row>
    <row r="181" spans="1:10" x14ac:dyDescent="0.25">
      <c r="A181" s="11" t="s">
        <v>81</v>
      </c>
      <c r="B181" s="23">
        <v>61124</v>
      </c>
      <c r="C181" s="23">
        <v>1942</v>
      </c>
      <c r="D181" s="23">
        <v>1221</v>
      </c>
      <c r="E181" s="23">
        <v>2118</v>
      </c>
      <c r="F181" s="23">
        <v>3378</v>
      </c>
      <c r="G181" s="23">
        <v>4159</v>
      </c>
      <c r="H181" s="23">
        <v>12921</v>
      </c>
      <c r="I181" s="23">
        <v>17930</v>
      </c>
      <c r="J181" s="23">
        <v>17455</v>
      </c>
    </row>
    <row r="182" spans="1:10" x14ac:dyDescent="0.25">
      <c r="A182" s="11" t="s">
        <v>82</v>
      </c>
      <c r="B182" s="23">
        <v>60286</v>
      </c>
      <c r="C182" s="23">
        <v>1955</v>
      </c>
      <c r="D182" s="23">
        <v>1199</v>
      </c>
      <c r="E182" s="23">
        <v>2081</v>
      </c>
      <c r="F182" s="23">
        <v>3267</v>
      </c>
      <c r="G182" s="23">
        <v>4110</v>
      </c>
      <c r="H182" s="23">
        <v>12784</v>
      </c>
      <c r="I182" s="23">
        <v>17675</v>
      </c>
      <c r="J182" s="23">
        <v>17215</v>
      </c>
    </row>
    <row r="183" spans="1:10" x14ac:dyDescent="0.25">
      <c r="A183" s="11" t="s">
        <v>83</v>
      </c>
      <c r="B183" s="23">
        <v>60185</v>
      </c>
      <c r="C183" s="23">
        <v>1973</v>
      </c>
      <c r="D183" s="23">
        <v>1219</v>
      </c>
      <c r="E183" s="23">
        <v>2058</v>
      </c>
      <c r="F183" s="23">
        <v>3246</v>
      </c>
      <c r="G183" s="23">
        <v>4126</v>
      </c>
      <c r="H183" s="23">
        <v>12749</v>
      </c>
      <c r="I183" s="23">
        <v>17706</v>
      </c>
      <c r="J183" s="23">
        <v>17108</v>
      </c>
    </row>
    <row r="184" spans="1:10" x14ac:dyDescent="0.25">
      <c r="A184" s="11" t="s">
        <v>84</v>
      </c>
      <c r="B184" s="23">
        <v>59114</v>
      </c>
      <c r="C184" s="23">
        <v>1939</v>
      </c>
      <c r="D184" s="23">
        <v>1184</v>
      </c>
      <c r="E184" s="23">
        <v>1972</v>
      </c>
      <c r="F184" s="23">
        <v>3109</v>
      </c>
      <c r="G184" s="23">
        <v>4005</v>
      </c>
      <c r="H184" s="23">
        <v>12542</v>
      </c>
      <c r="I184" s="23">
        <v>17547</v>
      </c>
      <c r="J184" s="23">
        <v>16816</v>
      </c>
    </row>
    <row r="185" spans="1:10" x14ac:dyDescent="0.25">
      <c r="A185" s="11" t="s">
        <v>85</v>
      </c>
      <c r="B185" s="23">
        <v>58328</v>
      </c>
      <c r="C185" s="23">
        <v>1913</v>
      </c>
      <c r="D185" s="23">
        <v>1179</v>
      </c>
      <c r="E185" s="23">
        <v>1944</v>
      </c>
      <c r="F185" s="23">
        <v>3026</v>
      </c>
      <c r="G185" s="23">
        <v>3965</v>
      </c>
      <c r="H185" s="23">
        <v>12454</v>
      </c>
      <c r="I185" s="23">
        <v>17328</v>
      </c>
      <c r="J185" s="23">
        <v>16519</v>
      </c>
    </row>
    <row r="186" spans="1:10" x14ac:dyDescent="0.25">
      <c r="A186" s="11" t="s">
        <v>86</v>
      </c>
      <c r="B186" s="23">
        <v>57906</v>
      </c>
      <c r="C186" s="23">
        <v>1863</v>
      </c>
      <c r="D186" s="23">
        <v>1183</v>
      </c>
      <c r="E186" s="23">
        <v>1945</v>
      </c>
      <c r="F186" s="23">
        <v>2969</v>
      </c>
      <c r="G186" s="23">
        <v>3928</v>
      </c>
      <c r="H186" s="23">
        <v>12445</v>
      </c>
      <c r="I186" s="23">
        <v>17218</v>
      </c>
      <c r="J186" s="23">
        <v>16355</v>
      </c>
    </row>
    <row r="187" spans="1:10" x14ac:dyDescent="0.25">
      <c r="A187" s="11" t="s">
        <v>87</v>
      </c>
      <c r="B187" s="23">
        <v>58532</v>
      </c>
      <c r="C187" s="23">
        <v>1926</v>
      </c>
      <c r="D187" s="23">
        <v>1219</v>
      </c>
      <c r="E187" s="23">
        <v>2019</v>
      </c>
      <c r="F187" s="23">
        <v>3033</v>
      </c>
      <c r="G187" s="23">
        <v>4041</v>
      </c>
      <c r="H187" s="23">
        <v>12492</v>
      </c>
      <c r="I187" s="23">
        <v>17372</v>
      </c>
      <c r="J187" s="23">
        <v>16430</v>
      </c>
    </row>
    <row r="188" spans="1:10" x14ac:dyDescent="0.25">
      <c r="A188" s="11" t="s">
        <v>88</v>
      </c>
      <c r="B188" s="23">
        <v>58890</v>
      </c>
      <c r="C188" s="23">
        <v>1862</v>
      </c>
      <c r="D188" s="23">
        <v>1232</v>
      </c>
      <c r="E188" s="23">
        <v>2021</v>
      </c>
      <c r="F188" s="23">
        <v>3086</v>
      </c>
      <c r="G188" s="23">
        <v>4077</v>
      </c>
      <c r="H188" s="23">
        <v>12595</v>
      </c>
      <c r="I188" s="23">
        <v>17562</v>
      </c>
      <c r="J188" s="23">
        <v>16455</v>
      </c>
    </row>
    <row r="189" spans="1:10" x14ac:dyDescent="0.25">
      <c r="A189" s="11" t="s">
        <v>89</v>
      </c>
      <c r="B189" s="23">
        <v>58548</v>
      </c>
      <c r="C189" s="23">
        <v>1856</v>
      </c>
      <c r="D189" s="23">
        <v>1258</v>
      </c>
      <c r="E189" s="23">
        <v>2056</v>
      </c>
      <c r="F189" s="23">
        <v>3088</v>
      </c>
      <c r="G189" s="23">
        <v>4066</v>
      </c>
      <c r="H189" s="23">
        <v>12452</v>
      </c>
      <c r="I189" s="23">
        <v>17481</v>
      </c>
      <c r="J189" s="23">
        <v>16291</v>
      </c>
    </row>
    <row r="190" spans="1:10" x14ac:dyDescent="0.25">
      <c r="A190" s="11" t="s">
        <v>9</v>
      </c>
      <c r="B190" s="23">
        <v>59331</v>
      </c>
      <c r="C190" s="23">
        <v>1947</v>
      </c>
      <c r="D190" s="23">
        <v>1313</v>
      </c>
      <c r="E190" s="23">
        <v>2128</v>
      </c>
      <c r="F190" s="23">
        <v>3195</v>
      </c>
      <c r="G190" s="23">
        <v>4160</v>
      </c>
      <c r="H190" s="23">
        <v>12547</v>
      </c>
      <c r="I190" s="23">
        <v>17705</v>
      </c>
      <c r="J190" s="23">
        <v>16336</v>
      </c>
    </row>
    <row r="191" spans="1:10" x14ac:dyDescent="0.25">
      <c r="A191" s="11" t="s">
        <v>16</v>
      </c>
      <c r="B191" s="23">
        <v>60647</v>
      </c>
      <c r="C191" s="23">
        <v>2057</v>
      </c>
      <c r="D191" s="23">
        <v>1393</v>
      </c>
      <c r="E191" s="23">
        <v>2240</v>
      </c>
      <c r="F191" s="23">
        <v>3337</v>
      </c>
      <c r="G191" s="23">
        <v>4311</v>
      </c>
      <c r="H191" s="23">
        <v>12698</v>
      </c>
      <c r="I191" s="23">
        <v>18031</v>
      </c>
      <c r="J191" s="23">
        <v>16580</v>
      </c>
    </row>
    <row r="192" spans="1:10" x14ac:dyDescent="0.25">
      <c r="A192" s="11" t="s">
        <v>17</v>
      </c>
      <c r="B192" s="23">
        <v>62664</v>
      </c>
      <c r="C192" s="23">
        <v>2237</v>
      </c>
      <c r="D192" s="23">
        <v>1520</v>
      </c>
      <c r="E192" s="23">
        <v>2395</v>
      </c>
      <c r="F192" s="23">
        <v>3502</v>
      </c>
      <c r="G192" s="23">
        <v>4512</v>
      </c>
      <c r="H192" s="23">
        <v>12971</v>
      </c>
      <c r="I192" s="23">
        <v>18532</v>
      </c>
      <c r="J192" s="23">
        <v>16995</v>
      </c>
    </row>
    <row r="193" spans="1:10" x14ac:dyDescent="0.25">
      <c r="A193" s="11" t="s">
        <v>18</v>
      </c>
      <c r="B193" s="23">
        <v>64977</v>
      </c>
      <c r="C193" s="23">
        <v>2427</v>
      </c>
      <c r="D193" s="23">
        <v>1654</v>
      </c>
      <c r="E193" s="23">
        <v>2588</v>
      </c>
      <c r="F193" s="23">
        <v>3711</v>
      </c>
      <c r="G193" s="23">
        <v>4756</v>
      </c>
      <c r="H193" s="23">
        <v>13333</v>
      </c>
      <c r="I193" s="23">
        <v>19027</v>
      </c>
      <c r="J193" s="23">
        <v>17481</v>
      </c>
    </row>
    <row r="194" spans="1:10" x14ac:dyDescent="0.25">
      <c r="A194" s="11" t="s">
        <v>19</v>
      </c>
      <c r="B194" s="23">
        <v>66995</v>
      </c>
      <c r="C194" s="23">
        <v>2628</v>
      </c>
      <c r="D194" s="23">
        <v>1779</v>
      </c>
      <c r="E194" s="23">
        <v>2732</v>
      </c>
      <c r="F194" s="23">
        <v>3892</v>
      </c>
      <c r="G194" s="23">
        <v>4952</v>
      </c>
      <c r="H194" s="23">
        <v>13694</v>
      </c>
      <c r="I194" s="23">
        <v>19450</v>
      </c>
      <c r="J194" s="23">
        <v>17868</v>
      </c>
    </row>
    <row r="195" spans="1:10" x14ac:dyDescent="0.25">
      <c r="A195" s="11" t="s">
        <v>20</v>
      </c>
      <c r="B195" s="23">
        <v>70084</v>
      </c>
      <c r="C195" s="23">
        <v>2837</v>
      </c>
      <c r="D195" s="23">
        <v>1995</v>
      </c>
      <c r="E195" s="23">
        <v>3003</v>
      </c>
      <c r="F195" s="23">
        <v>4122</v>
      </c>
      <c r="G195" s="23">
        <v>5299</v>
      </c>
      <c r="H195" s="23">
        <v>14187</v>
      </c>
      <c r="I195" s="23">
        <v>20189</v>
      </c>
      <c r="J195" s="23">
        <v>18452</v>
      </c>
    </row>
    <row r="196" spans="1:10" x14ac:dyDescent="0.25">
      <c r="A196" s="11" t="s">
        <v>21</v>
      </c>
      <c r="B196" s="23">
        <v>72699</v>
      </c>
      <c r="C196" s="23">
        <v>3046</v>
      </c>
      <c r="D196" s="23">
        <v>2228</v>
      </c>
      <c r="E196" s="23">
        <v>3210</v>
      </c>
      <c r="F196" s="23">
        <v>4266</v>
      </c>
      <c r="G196" s="23">
        <v>5626</v>
      </c>
      <c r="H196" s="23">
        <v>14465</v>
      </c>
      <c r="I196" s="23">
        <v>20772</v>
      </c>
      <c r="J196" s="23">
        <v>19086</v>
      </c>
    </row>
    <row r="197" spans="1:10" x14ac:dyDescent="0.25">
      <c r="A197" s="11" t="s">
        <v>22</v>
      </c>
      <c r="B197" s="23">
        <v>74476</v>
      </c>
      <c r="C197" s="23">
        <v>3221</v>
      </c>
      <c r="D197" s="23">
        <v>2411</v>
      </c>
      <c r="E197" s="23">
        <v>3411</v>
      </c>
      <c r="F197" s="23">
        <v>4372</v>
      </c>
      <c r="G197" s="23">
        <v>5811</v>
      </c>
      <c r="H197" s="23">
        <v>14799</v>
      </c>
      <c r="I197" s="23">
        <v>21062</v>
      </c>
      <c r="J197" s="23">
        <v>19389</v>
      </c>
    </row>
    <row r="198" spans="1:10" x14ac:dyDescent="0.25">
      <c r="A198" s="11" t="s">
        <v>23</v>
      </c>
      <c r="B198" s="23">
        <v>76472</v>
      </c>
      <c r="C198" s="23">
        <v>3360</v>
      </c>
      <c r="D198" s="23">
        <v>2586</v>
      </c>
      <c r="E198" s="23">
        <v>3569</v>
      </c>
      <c r="F198" s="23">
        <v>4553</v>
      </c>
      <c r="G198" s="23">
        <v>6039</v>
      </c>
      <c r="H198" s="23">
        <v>15074</v>
      </c>
      <c r="I198" s="23">
        <v>21539</v>
      </c>
      <c r="J198" s="23">
        <v>19752</v>
      </c>
    </row>
    <row r="199" spans="1:10" x14ac:dyDescent="0.25">
      <c r="A199" s="11" t="s">
        <v>24</v>
      </c>
      <c r="B199" s="23">
        <v>79665</v>
      </c>
      <c r="C199" s="23">
        <v>3623</v>
      </c>
      <c r="D199" s="23">
        <v>2839</v>
      </c>
      <c r="E199" s="23">
        <v>3798</v>
      </c>
      <c r="F199" s="23">
        <v>4822</v>
      </c>
      <c r="G199" s="23">
        <v>6470</v>
      </c>
      <c r="H199" s="23">
        <v>15561</v>
      </c>
      <c r="I199" s="23">
        <v>22276</v>
      </c>
      <c r="J199" s="23">
        <v>20276</v>
      </c>
    </row>
    <row r="200" spans="1:10" x14ac:dyDescent="0.25">
      <c r="A200" s="11" t="s">
        <v>25</v>
      </c>
      <c r="B200" s="23">
        <v>83591</v>
      </c>
      <c r="C200" s="23">
        <v>3896</v>
      </c>
      <c r="D200" s="23">
        <v>3114</v>
      </c>
      <c r="E200" s="23">
        <v>4062</v>
      </c>
      <c r="F200" s="23">
        <v>5208</v>
      </c>
      <c r="G200" s="23">
        <v>6839</v>
      </c>
      <c r="H200" s="23">
        <v>16134</v>
      </c>
      <c r="I200" s="23">
        <v>23199</v>
      </c>
      <c r="J200" s="23">
        <v>21139</v>
      </c>
    </row>
    <row r="201" spans="1:10" x14ac:dyDescent="0.25">
      <c r="A201" s="11" t="s">
        <v>26</v>
      </c>
      <c r="B201" s="23">
        <v>86826</v>
      </c>
      <c r="C201" s="23">
        <v>4104</v>
      </c>
      <c r="D201" s="23">
        <v>3392</v>
      </c>
      <c r="E201" s="23">
        <v>4290</v>
      </c>
      <c r="F201" s="23">
        <v>5491</v>
      </c>
      <c r="G201" s="23">
        <v>7166</v>
      </c>
      <c r="H201" s="23">
        <v>16633</v>
      </c>
      <c r="I201" s="23">
        <v>23807</v>
      </c>
      <c r="J201" s="23">
        <v>21943</v>
      </c>
    </row>
    <row r="202" spans="1:10" x14ac:dyDescent="0.25">
      <c r="A202" s="11" t="s">
        <v>27</v>
      </c>
      <c r="B202" s="23">
        <v>92296</v>
      </c>
      <c r="C202" s="23">
        <v>4726</v>
      </c>
      <c r="D202" s="23">
        <v>3921</v>
      </c>
      <c r="E202" s="23">
        <v>4799</v>
      </c>
      <c r="F202" s="23">
        <v>6037</v>
      </c>
      <c r="G202" s="23">
        <v>7853</v>
      </c>
      <c r="H202" s="23">
        <v>17495</v>
      </c>
      <c r="I202" s="23">
        <v>24626</v>
      </c>
      <c r="J202" s="23">
        <v>22839</v>
      </c>
    </row>
    <row r="203" spans="1:10" x14ac:dyDescent="0.25">
      <c r="A203" s="11" t="s">
        <v>28</v>
      </c>
      <c r="B203" s="23">
        <v>95710</v>
      </c>
      <c r="C203" s="23">
        <v>5110</v>
      </c>
      <c r="D203" s="23">
        <v>4301</v>
      </c>
      <c r="E203" s="23">
        <v>5179</v>
      </c>
      <c r="F203" s="23">
        <v>6470</v>
      </c>
      <c r="G203" s="23">
        <v>8221</v>
      </c>
      <c r="H203" s="23">
        <v>17995</v>
      </c>
      <c r="I203" s="23">
        <v>25078</v>
      </c>
      <c r="J203" s="23">
        <v>23356</v>
      </c>
    </row>
    <row r="204" spans="1:10" x14ac:dyDescent="0.25">
      <c r="A204" s="11" t="s">
        <v>29</v>
      </c>
      <c r="B204" s="23">
        <v>97291</v>
      </c>
      <c r="C204" s="23">
        <v>5277</v>
      </c>
      <c r="D204" s="23">
        <v>4464</v>
      </c>
      <c r="E204" s="23">
        <v>5306</v>
      </c>
      <c r="F204" s="23">
        <v>6694</v>
      </c>
      <c r="G204" s="23">
        <v>8468</v>
      </c>
      <c r="H204" s="23">
        <v>18229</v>
      </c>
      <c r="I204" s="23">
        <v>25271</v>
      </c>
      <c r="J204" s="23">
        <v>23582</v>
      </c>
    </row>
    <row r="205" spans="1:10" x14ac:dyDescent="0.25">
      <c r="A205" s="11" t="s">
        <v>30</v>
      </c>
      <c r="B205" s="23">
        <v>99363</v>
      </c>
      <c r="C205" s="23">
        <v>5641</v>
      </c>
      <c r="D205" s="23">
        <v>4586</v>
      </c>
      <c r="E205" s="23">
        <v>5448</v>
      </c>
      <c r="F205" s="23">
        <v>6845</v>
      </c>
      <c r="G205" s="23">
        <v>8597</v>
      </c>
      <c r="H205" s="23">
        <v>18290</v>
      </c>
      <c r="I205" s="23">
        <v>25579</v>
      </c>
      <c r="J205" s="23">
        <v>24377</v>
      </c>
    </row>
    <row r="206" spans="1:10" x14ac:dyDescent="0.25">
      <c r="A206" s="11" t="s">
        <v>31</v>
      </c>
      <c r="B206" s="23">
        <v>98288</v>
      </c>
      <c r="C206" s="23">
        <v>5770</v>
      </c>
      <c r="D206" s="23">
        <v>4560</v>
      </c>
      <c r="E206" s="23">
        <v>5409</v>
      </c>
      <c r="F206" s="23">
        <v>6708</v>
      </c>
      <c r="G206" s="23">
        <v>8394</v>
      </c>
      <c r="H206" s="23">
        <v>18038</v>
      </c>
      <c r="I206" s="23">
        <v>25149</v>
      </c>
      <c r="J206" s="23">
        <v>24260</v>
      </c>
    </row>
    <row r="207" spans="1:10" x14ac:dyDescent="0.25">
      <c r="A207" s="11" t="s">
        <v>32</v>
      </c>
      <c r="B207" s="23">
        <v>99176</v>
      </c>
      <c r="C207" s="23">
        <v>6022</v>
      </c>
      <c r="D207" s="23">
        <v>4630</v>
      </c>
      <c r="E207" s="23">
        <v>5453</v>
      </c>
      <c r="F207" s="23">
        <v>6788</v>
      </c>
      <c r="G207" s="23">
        <v>8509</v>
      </c>
      <c r="H207" s="23">
        <v>18007</v>
      </c>
      <c r="I207" s="23">
        <v>25406</v>
      </c>
      <c r="J207" s="23">
        <v>24361</v>
      </c>
    </row>
    <row r="208" spans="1:10" x14ac:dyDescent="0.25">
      <c r="A208" s="11" t="s">
        <v>33</v>
      </c>
      <c r="B208" s="23">
        <v>97362</v>
      </c>
      <c r="C208" s="23">
        <v>6104</v>
      </c>
      <c r="D208" s="23">
        <v>4451</v>
      </c>
      <c r="E208" s="23">
        <v>5218</v>
      </c>
      <c r="F208" s="23">
        <v>6590</v>
      </c>
      <c r="G208" s="23">
        <v>8244</v>
      </c>
      <c r="H208" s="23">
        <v>17782</v>
      </c>
      <c r="I208" s="23">
        <v>25137</v>
      </c>
      <c r="J208" s="23">
        <v>23836</v>
      </c>
    </row>
    <row r="209" spans="1:10" x14ac:dyDescent="0.25">
      <c r="A209" s="11" t="s">
        <v>34</v>
      </c>
      <c r="B209" s="23">
        <v>95505</v>
      </c>
      <c r="C209" s="23">
        <v>5842</v>
      </c>
      <c r="D209" s="23">
        <v>4293</v>
      </c>
      <c r="E209" s="23">
        <v>4997</v>
      </c>
      <c r="F209" s="23">
        <v>6481</v>
      </c>
      <c r="G209" s="23">
        <v>8022</v>
      </c>
      <c r="H209" s="23">
        <v>17552</v>
      </c>
      <c r="I209" s="23">
        <v>24908</v>
      </c>
      <c r="J209" s="23">
        <v>23410</v>
      </c>
    </row>
    <row r="210" spans="1:10" x14ac:dyDescent="0.25">
      <c r="A210" s="11" t="s">
        <v>35</v>
      </c>
      <c r="B210" s="23">
        <v>94377</v>
      </c>
      <c r="C210" s="23">
        <v>5668</v>
      </c>
      <c r="D210" s="23">
        <v>4152</v>
      </c>
      <c r="E210" s="23">
        <v>4859</v>
      </c>
      <c r="F210" s="23">
        <v>6356</v>
      </c>
      <c r="G210" s="23">
        <v>7933</v>
      </c>
      <c r="H210" s="23">
        <v>17500</v>
      </c>
      <c r="I210" s="23">
        <v>24815</v>
      </c>
      <c r="J210" s="23">
        <v>23094</v>
      </c>
    </row>
    <row r="211" spans="1:10" x14ac:dyDescent="0.25">
      <c r="A211" s="11" t="s">
        <v>36</v>
      </c>
      <c r="B211" s="23">
        <v>94217</v>
      </c>
      <c r="C211" s="23">
        <v>5563</v>
      </c>
      <c r="D211" s="23">
        <v>4110</v>
      </c>
      <c r="E211" s="23">
        <v>4797</v>
      </c>
      <c r="F211" s="23">
        <v>6416</v>
      </c>
      <c r="G211" s="23">
        <v>7897</v>
      </c>
      <c r="H211" s="23">
        <v>17505</v>
      </c>
      <c r="I211" s="23">
        <v>24852</v>
      </c>
      <c r="J211" s="23">
        <v>23077</v>
      </c>
    </row>
    <row r="212" spans="1:10" x14ac:dyDescent="0.25">
      <c r="A212" s="11" t="s">
        <v>37</v>
      </c>
      <c r="B212" s="23">
        <v>93485</v>
      </c>
      <c r="C212" s="23">
        <v>5287</v>
      </c>
      <c r="D212" s="23">
        <v>4028</v>
      </c>
      <c r="E212" s="23">
        <v>4676</v>
      </c>
      <c r="F212" s="23">
        <v>6444</v>
      </c>
      <c r="G212" s="23">
        <v>7847</v>
      </c>
      <c r="H212" s="23">
        <v>17390</v>
      </c>
      <c r="I212" s="23">
        <v>24834</v>
      </c>
      <c r="J212" s="23">
        <v>22979</v>
      </c>
    </row>
    <row r="213" spans="1:10" x14ac:dyDescent="0.25">
      <c r="A213" s="11" t="s">
        <v>38</v>
      </c>
      <c r="B213" s="23">
        <v>92664</v>
      </c>
      <c r="C213" s="23">
        <v>5130</v>
      </c>
      <c r="D213" s="23">
        <v>3978</v>
      </c>
      <c r="E213" s="23">
        <v>4518</v>
      </c>
      <c r="F213" s="23">
        <v>6420</v>
      </c>
      <c r="G213" s="23">
        <v>7714</v>
      </c>
      <c r="H213" s="23">
        <v>17335</v>
      </c>
      <c r="I213" s="23">
        <v>24745</v>
      </c>
      <c r="J213" s="23">
        <v>22824</v>
      </c>
    </row>
    <row r="214" spans="1:10" x14ac:dyDescent="0.25">
      <c r="A214" s="11" t="s">
        <v>90</v>
      </c>
      <c r="B214" s="23">
        <v>91007</v>
      </c>
      <c r="C214" s="23">
        <v>4816</v>
      </c>
      <c r="D214" s="23">
        <v>3912</v>
      </c>
      <c r="E214" s="23">
        <v>4340</v>
      </c>
      <c r="F214" s="23">
        <v>6259</v>
      </c>
      <c r="G214" s="23">
        <v>7592</v>
      </c>
      <c r="H214" s="23">
        <v>17175</v>
      </c>
      <c r="I214" s="23">
        <v>24450</v>
      </c>
      <c r="J214" s="23">
        <v>22463</v>
      </c>
    </row>
    <row r="215" spans="1:10" x14ac:dyDescent="0.25">
      <c r="A215" s="11" t="s">
        <v>91</v>
      </c>
      <c r="B215" s="23">
        <v>88939</v>
      </c>
      <c r="C215" s="23">
        <v>4581</v>
      </c>
      <c r="D215" s="23">
        <v>3783</v>
      </c>
      <c r="E215" s="23">
        <v>4172</v>
      </c>
      <c r="F215" s="23">
        <v>6010</v>
      </c>
      <c r="G215" s="23">
        <v>7394</v>
      </c>
      <c r="H215" s="23">
        <v>16882</v>
      </c>
      <c r="I215" s="23">
        <v>24074</v>
      </c>
      <c r="J215" s="23">
        <v>22043</v>
      </c>
    </row>
    <row r="216" spans="1:10" x14ac:dyDescent="0.25">
      <c r="A216" s="14" t="s">
        <v>92</v>
      </c>
      <c r="B216" s="24">
        <v>86634</v>
      </c>
      <c r="C216" s="24">
        <v>4272</v>
      </c>
      <c r="D216" s="24">
        <v>3611</v>
      </c>
      <c r="E216" s="24">
        <v>4014</v>
      </c>
      <c r="F216" s="24">
        <v>5704</v>
      </c>
      <c r="G216" s="24">
        <v>7136</v>
      </c>
      <c r="H216" s="24">
        <v>16663</v>
      </c>
      <c r="I216" s="24">
        <v>23655</v>
      </c>
      <c r="J216" s="24">
        <v>21579</v>
      </c>
    </row>
    <row r="218" spans="1:10" x14ac:dyDescent="0.25">
      <c r="A218" s="224" t="str">
        <f>HYPERLINK("#'Obsah'!A1", "Späť na obsah dátovej prílohy")</f>
        <v>Späť na obsah dátovej prílohy</v>
      </c>
      <c r="B218" s="225"/>
    </row>
  </sheetData>
  <mergeCells count="3">
    <mergeCell ref="A2:J2"/>
    <mergeCell ref="A4:J4"/>
    <mergeCell ref="A218:B218"/>
  </mergeCells>
  <pageMargins left="0.7" right="0.7" top="0.75" bottom="0.75" header="0.3" footer="0.3"/>
  <pageSetup paperSize="9"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121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166">
        <v>3195</v>
      </c>
      <c r="C10" s="166">
        <v>17</v>
      </c>
      <c r="D10" s="166">
        <v>1</v>
      </c>
      <c r="E10" s="166">
        <v>156</v>
      </c>
      <c r="F10" s="166">
        <v>5</v>
      </c>
      <c r="G10" s="166">
        <v>8</v>
      </c>
      <c r="H10" s="166">
        <v>119</v>
      </c>
      <c r="I10" s="166">
        <v>1311</v>
      </c>
      <c r="J10" s="166">
        <v>34</v>
      </c>
      <c r="K10" s="166">
        <v>602</v>
      </c>
      <c r="L10" s="166">
        <v>31</v>
      </c>
      <c r="M10" s="166">
        <v>8</v>
      </c>
      <c r="N10" s="166">
        <v>55</v>
      </c>
      <c r="O10" s="166">
        <v>111</v>
      </c>
      <c r="P10" s="166">
        <v>100</v>
      </c>
      <c r="Q10" s="166">
        <v>1</v>
      </c>
      <c r="R10" s="166">
        <v>111</v>
      </c>
      <c r="S10" s="166">
        <v>19</v>
      </c>
      <c r="T10" s="166">
        <v>183</v>
      </c>
      <c r="U10" s="166">
        <v>321</v>
      </c>
      <c r="V10" s="166">
        <v>0</v>
      </c>
      <c r="W10" s="166">
        <v>0</v>
      </c>
      <c r="X10" s="166">
        <v>2</v>
      </c>
    </row>
    <row r="11" spans="1:24" x14ac:dyDescent="0.25">
      <c r="A11" s="2" t="s">
        <v>11</v>
      </c>
      <c r="B11" s="166">
        <v>69489</v>
      </c>
      <c r="C11" s="166">
        <v>1774</v>
      </c>
      <c r="D11" s="166">
        <v>6</v>
      </c>
      <c r="E11" s="166">
        <v>8699</v>
      </c>
      <c r="F11" s="166">
        <v>14</v>
      </c>
      <c r="G11" s="166">
        <v>39</v>
      </c>
      <c r="H11" s="166">
        <v>16299</v>
      </c>
      <c r="I11" s="166">
        <v>13074</v>
      </c>
      <c r="J11" s="166">
        <v>2128</v>
      </c>
      <c r="K11" s="166">
        <v>4859</v>
      </c>
      <c r="L11" s="166">
        <v>1411</v>
      </c>
      <c r="M11" s="166">
        <v>1008</v>
      </c>
      <c r="N11" s="166">
        <v>320</v>
      </c>
      <c r="O11" s="166">
        <v>6251</v>
      </c>
      <c r="P11" s="166">
        <v>2792</v>
      </c>
      <c r="Q11" s="166">
        <v>27</v>
      </c>
      <c r="R11" s="166">
        <v>1311</v>
      </c>
      <c r="S11" s="166">
        <v>305</v>
      </c>
      <c r="T11" s="166">
        <v>1631</v>
      </c>
      <c r="U11" s="166">
        <v>7382</v>
      </c>
      <c r="V11" s="166">
        <v>3</v>
      </c>
      <c r="W11" s="166">
        <v>0</v>
      </c>
      <c r="X11" s="166">
        <v>156</v>
      </c>
    </row>
    <row r="12" spans="1:24" x14ac:dyDescent="0.25">
      <c r="A12" s="2" t="s">
        <v>12</v>
      </c>
      <c r="B12" s="166">
        <v>8440</v>
      </c>
      <c r="C12" s="166">
        <v>101</v>
      </c>
      <c r="D12" s="166">
        <v>3</v>
      </c>
      <c r="E12" s="166">
        <v>803</v>
      </c>
      <c r="F12" s="166">
        <v>16</v>
      </c>
      <c r="G12" s="166">
        <v>22</v>
      </c>
      <c r="H12" s="166">
        <v>502</v>
      </c>
      <c r="I12" s="166">
        <v>2478</v>
      </c>
      <c r="J12" s="166">
        <v>281</v>
      </c>
      <c r="K12" s="166">
        <v>1448</v>
      </c>
      <c r="L12" s="166">
        <v>178</v>
      </c>
      <c r="M12" s="166">
        <v>47</v>
      </c>
      <c r="N12" s="166">
        <v>218</v>
      </c>
      <c r="O12" s="166">
        <v>836</v>
      </c>
      <c r="P12" s="166">
        <v>559</v>
      </c>
      <c r="Q12" s="166">
        <v>3</v>
      </c>
      <c r="R12" s="166">
        <v>183</v>
      </c>
      <c r="S12" s="166">
        <v>106</v>
      </c>
      <c r="T12" s="166">
        <v>241</v>
      </c>
      <c r="U12" s="166">
        <v>406</v>
      </c>
      <c r="V12" s="166">
        <v>0</v>
      </c>
      <c r="W12" s="166">
        <v>0</v>
      </c>
      <c r="X12" s="166">
        <v>9</v>
      </c>
    </row>
    <row r="13" spans="1:24" x14ac:dyDescent="0.25">
      <c r="A13" s="2" t="s">
        <v>13</v>
      </c>
      <c r="B13" s="166">
        <v>20392</v>
      </c>
      <c r="C13" s="166">
        <v>319</v>
      </c>
      <c r="D13" s="166">
        <v>14</v>
      </c>
      <c r="E13" s="166">
        <v>2413</v>
      </c>
      <c r="F13" s="166">
        <v>6</v>
      </c>
      <c r="G13" s="166">
        <v>52</v>
      </c>
      <c r="H13" s="166">
        <v>2003</v>
      </c>
      <c r="I13" s="166">
        <v>5458</v>
      </c>
      <c r="J13" s="166">
        <v>828</v>
      </c>
      <c r="K13" s="166">
        <v>3354</v>
      </c>
      <c r="L13" s="166">
        <v>549</v>
      </c>
      <c r="M13" s="166">
        <v>90</v>
      </c>
      <c r="N13" s="166">
        <v>388</v>
      </c>
      <c r="O13" s="166">
        <v>2000</v>
      </c>
      <c r="P13" s="166">
        <v>1150</v>
      </c>
      <c r="Q13" s="166">
        <v>6</v>
      </c>
      <c r="R13" s="166">
        <v>259</v>
      </c>
      <c r="S13" s="166">
        <v>325</v>
      </c>
      <c r="T13" s="166">
        <v>385</v>
      </c>
      <c r="U13" s="166">
        <v>771</v>
      </c>
      <c r="V13" s="166">
        <v>0</v>
      </c>
      <c r="W13" s="166">
        <v>1</v>
      </c>
      <c r="X13" s="166">
        <v>21</v>
      </c>
    </row>
    <row r="14" spans="1:24" x14ac:dyDescent="0.25">
      <c r="A14" s="2" t="s">
        <v>14</v>
      </c>
      <c r="B14" s="166">
        <v>12511</v>
      </c>
      <c r="C14" s="166">
        <v>258</v>
      </c>
      <c r="D14" s="166">
        <v>1</v>
      </c>
      <c r="E14" s="166">
        <v>1076</v>
      </c>
      <c r="F14" s="166">
        <v>1</v>
      </c>
      <c r="G14" s="166">
        <v>2</v>
      </c>
      <c r="H14" s="166">
        <v>2945</v>
      </c>
      <c r="I14" s="166">
        <v>1543</v>
      </c>
      <c r="J14" s="166">
        <v>349</v>
      </c>
      <c r="K14" s="166">
        <v>320</v>
      </c>
      <c r="L14" s="166">
        <v>216</v>
      </c>
      <c r="M14" s="166">
        <v>129</v>
      </c>
      <c r="N14" s="166">
        <v>54</v>
      </c>
      <c r="O14" s="166">
        <v>893</v>
      </c>
      <c r="P14" s="166">
        <v>489</v>
      </c>
      <c r="Q14" s="166">
        <v>2</v>
      </c>
      <c r="R14" s="166">
        <v>236</v>
      </c>
      <c r="S14" s="166">
        <v>33</v>
      </c>
      <c r="T14" s="166">
        <v>510</v>
      </c>
      <c r="U14" s="166">
        <v>3425</v>
      </c>
      <c r="V14" s="166">
        <v>0</v>
      </c>
      <c r="W14" s="166">
        <v>0</v>
      </c>
      <c r="X14" s="166">
        <v>29</v>
      </c>
    </row>
    <row r="15" spans="1:24" x14ac:dyDescent="0.25">
      <c r="A15" s="2" t="s">
        <v>15</v>
      </c>
      <c r="B15" s="166">
        <v>1443</v>
      </c>
      <c r="C15" s="166">
        <v>13</v>
      </c>
      <c r="D15" s="166">
        <v>0</v>
      </c>
      <c r="E15" s="166">
        <v>42</v>
      </c>
      <c r="F15" s="166">
        <v>1</v>
      </c>
      <c r="G15" s="166">
        <v>1</v>
      </c>
      <c r="H15" s="166">
        <v>49</v>
      </c>
      <c r="I15" s="166">
        <v>111</v>
      </c>
      <c r="J15" s="166">
        <v>20</v>
      </c>
      <c r="K15" s="166">
        <v>64</v>
      </c>
      <c r="L15" s="166">
        <v>32</v>
      </c>
      <c r="M15" s="166">
        <v>1</v>
      </c>
      <c r="N15" s="166">
        <v>24</v>
      </c>
      <c r="O15" s="166">
        <v>81</v>
      </c>
      <c r="P15" s="166">
        <v>67</v>
      </c>
      <c r="Q15" s="166">
        <v>0</v>
      </c>
      <c r="R15" s="166">
        <v>21</v>
      </c>
      <c r="S15" s="166">
        <v>2</v>
      </c>
      <c r="T15" s="166">
        <v>30</v>
      </c>
      <c r="U15" s="166">
        <v>34</v>
      </c>
      <c r="V15" s="166">
        <v>0</v>
      </c>
      <c r="W15" s="166">
        <v>0</v>
      </c>
      <c r="X15" s="166">
        <v>850</v>
      </c>
    </row>
    <row r="16" spans="1:24" x14ac:dyDescent="0.25">
      <c r="A16" s="16" t="s">
        <v>107</v>
      </c>
      <c r="B16" s="168">
        <v>115470</v>
      </c>
      <c r="C16" s="168">
        <v>2482</v>
      </c>
      <c r="D16" s="168">
        <v>25</v>
      </c>
      <c r="E16" s="168">
        <v>13189</v>
      </c>
      <c r="F16" s="168">
        <v>43</v>
      </c>
      <c r="G16" s="168">
        <v>124</v>
      </c>
      <c r="H16" s="168">
        <v>21917</v>
      </c>
      <c r="I16" s="168">
        <v>23975</v>
      </c>
      <c r="J16" s="168">
        <v>3640</v>
      </c>
      <c r="K16" s="168">
        <v>10647</v>
      </c>
      <c r="L16" s="168">
        <v>2417</v>
      </c>
      <c r="M16" s="168">
        <v>1283</v>
      </c>
      <c r="N16" s="168">
        <v>1059</v>
      </c>
      <c r="O16" s="168">
        <v>10172</v>
      </c>
      <c r="P16" s="168">
        <v>5157</v>
      </c>
      <c r="Q16" s="168">
        <v>39</v>
      </c>
      <c r="R16" s="168">
        <v>2121</v>
      </c>
      <c r="S16" s="168">
        <v>790</v>
      </c>
      <c r="T16" s="168">
        <v>2980</v>
      </c>
      <c r="U16" s="168">
        <v>12339</v>
      </c>
      <c r="V16" s="168">
        <v>3</v>
      </c>
      <c r="W16" s="168">
        <v>1</v>
      </c>
      <c r="X16" s="168">
        <v>1067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166">
        <v>20541</v>
      </c>
      <c r="C18" s="166">
        <v>66</v>
      </c>
      <c r="D18" s="166">
        <v>45</v>
      </c>
      <c r="E18" s="166">
        <v>543</v>
      </c>
      <c r="F18" s="166">
        <v>78</v>
      </c>
      <c r="G18" s="166">
        <v>347</v>
      </c>
      <c r="H18" s="166">
        <v>347</v>
      </c>
      <c r="I18" s="166">
        <v>10725</v>
      </c>
      <c r="J18" s="166">
        <v>136</v>
      </c>
      <c r="K18" s="166">
        <v>2356</v>
      </c>
      <c r="L18" s="166">
        <v>224</v>
      </c>
      <c r="M18" s="166">
        <v>155</v>
      </c>
      <c r="N18" s="166">
        <v>205</v>
      </c>
      <c r="O18" s="166">
        <v>456</v>
      </c>
      <c r="P18" s="166">
        <v>365</v>
      </c>
      <c r="Q18" s="166">
        <v>6</v>
      </c>
      <c r="R18" s="166">
        <v>411</v>
      </c>
      <c r="S18" s="166">
        <v>88</v>
      </c>
      <c r="T18" s="166">
        <v>3055</v>
      </c>
      <c r="U18" s="166">
        <v>928</v>
      </c>
      <c r="V18" s="166">
        <v>0</v>
      </c>
      <c r="W18" s="166">
        <v>0</v>
      </c>
      <c r="X18" s="166">
        <v>5</v>
      </c>
    </row>
    <row r="19" spans="1:24" x14ac:dyDescent="0.25">
      <c r="A19" s="2" t="s">
        <v>11</v>
      </c>
      <c r="B19" s="166">
        <v>69388</v>
      </c>
      <c r="C19" s="166">
        <v>1772</v>
      </c>
      <c r="D19" s="166">
        <v>6</v>
      </c>
      <c r="E19" s="166">
        <v>8685</v>
      </c>
      <c r="F19" s="166">
        <v>14</v>
      </c>
      <c r="G19" s="166">
        <v>39</v>
      </c>
      <c r="H19" s="166">
        <v>16279</v>
      </c>
      <c r="I19" s="166">
        <v>13048</v>
      </c>
      <c r="J19" s="166">
        <v>2126</v>
      </c>
      <c r="K19" s="166">
        <v>4847</v>
      </c>
      <c r="L19" s="166">
        <v>1411</v>
      </c>
      <c r="M19" s="166">
        <v>1006</v>
      </c>
      <c r="N19" s="166">
        <v>318</v>
      </c>
      <c r="O19" s="166">
        <v>6248</v>
      </c>
      <c r="P19" s="166">
        <v>2786</v>
      </c>
      <c r="Q19" s="166">
        <v>27</v>
      </c>
      <c r="R19" s="166">
        <v>1307</v>
      </c>
      <c r="S19" s="166">
        <v>305</v>
      </c>
      <c r="T19" s="166">
        <v>1627</v>
      </c>
      <c r="U19" s="166">
        <v>7378</v>
      </c>
      <c r="V19" s="166">
        <v>3</v>
      </c>
      <c r="W19" s="166">
        <v>0</v>
      </c>
      <c r="X19" s="166">
        <v>156</v>
      </c>
    </row>
    <row r="20" spans="1:24" x14ac:dyDescent="0.25">
      <c r="A20" s="2" t="s">
        <v>12</v>
      </c>
      <c r="B20" s="166">
        <v>59078</v>
      </c>
      <c r="C20" s="166">
        <v>649</v>
      </c>
      <c r="D20" s="166">
        <v>11</v>
      </c>
      <c r="E20" s="166">
        <v>17047</v>
      </c>
      <c r="F20" s="166">
        <v>296</v>
      </c>
      <c r="G20" s="166">
        <v>205</v>
      </c>
      <c r="H20" s="166">
        <v>1968</v>
      </c>
      <c r="I20" s="166">
        <v>14356</v>
      </c>
      <c r="J20" s="166">
        <v>3239</v>
      </c>
      <c r="K20" s="166">
        <v>7852</v>
      </c>
      <c r="L20" s="166">
        <v>619</v>
      </c>
      <c r="M20" s="166">
        <v>126</v>
      </c>
      <c r="N20" s="166">
        <v>1966</v>
      </c>
      <c r="O20" s="166">
        <v>2721</v>
      </c>
      <c r="P20" s="166">
        <v>4100</v>
      </c>
      <c r="Q20" s="166">
        <v>6</v>
      </c>
      <c r="R20" s="166">
        <v>923</v>
      </c>
      <c r="S20" s="166">
        <v>481</v>
      </c>
      <c r="T20" s="166">
        <v>1377</v>
      </c>
      <c r="U20" s="166">
        <v>1116</v>
      </c>
      <c r="V20" s="166">
        <v>0</v>
      </c>
      <c r="W20" s="166">
        <v>0</v>
      </c>
      <c r="X20" s="166">
        <v>20</v>
      </c>
    </row>
    <row r="21" spans="1:24" x14ac:dyDescent="0.25">
      <c r="A21" s="2" t="s">
        <v>13</v>
      </c>
      <c r="B21" s="166">
        <v>155058</v>
      </c>
      <c r="C21" s="166">
        <v>2586</v>
      </c>
      <c r="D21" s="166">
        <v>201</v>
      </c>
      <c r="E21" s="166">
        <v>46487</v>
      </c>
      <c r="F21" s="166">
        <v>38</v>
      </c>
      <c r="G21" s="166">
        <v>363</v>
      </c>
      <c r="H21" s="166">
        <v>15180</v>
      </c>
      <c r="I21" s="166">
        <v>32760</v>
      </c>
      <c r="J21" s="166">
        <v>9690</v>
      </c>
      <c r="K21" s="166">
        <v>17191</v>
      </c>
      <c r="L21" s="166">
        <v>3202</v>
      </c>
      <c r="M21" s="166">
        <v>424</v>
      </c>
      <c r="N21" s="166">
        <v>1675</v>
      </c>
      <c r="O21" s="166">
        <v>8734</v>
      </c>
      <c r="P21" s="166">
        <v>7435</v>
      </c>
      <c r="Q21" s="166">
        <v>29</v>
      </c>
      <c r="R21" s="166">
        <v>725</v>
      </c>
      <c r="S21" s="166">
        <v>3783</v>
      </c>
      <c r="T21" s="166">
        <v>2168</v>
      </c>
      <c r="U21" s="166">
        <v>2345</v>
      </c>
      <c r="V21" s="166">
        <v>0</v>
      </c>
      <c r="W21" s="166">
        <v>1</v>
      </c>
      <c r="X21" s="166">
        <v>41</v>
      </c>
    </row>
    <row r="22" spans="1:24" x14ac:dyDescent="0.25">
      <c r="A22" s="2" t="s">
        <v>14</v>
      </c>
      <c r="B22" s="166">
        <v>12504</v>
      </c>
      <c r="C22" s="166">
        <v>258</v>
      </c>
      <c r="D22" s="166">
        <v>1</v>
      </c>
      <c r="E22" s="166">
        <v>1076</v>
      </c>
      <c r="F22" s="166">
        <v>1</v>
      </c>
      <c r="G22" s="166">
        <v>2</v>
      </c>
      <c r="H22" s="166">
        <v>2945</v>
      </c>
      <c r="I22" s="166">
        <v>1541</v>
      </c>
      <c r="J22" s="166">
        <v>349</v>
      </c>
      <c r="K22" s="166">
        <v>320</v>
      </c>
      <c r="L22" s="166">
        <v>216</v>
      </c>
      <c r="M22" s="166">
        <v>129</v>
      </c>
      <c r="N22" s="166">
        <v>54</v>
      </c>
      <c r="O22" s="166">
        <v>892</v>
      </c>
      <c r="P22" s="166">
        <v>489</v>
      </c>
      <c r="Q22" s="166">
        <v>2</v>
      </c>
      <c r="R22" s="166">
        <v>235</v>
      </c>
      <c r="S22" s="166">
        <v>33</v>
      </c>
      <c r="T22" s="166">
        <v>509</v>
      </c>
      <c r="U22" s="166">
        <v>3423</v>
      </c>
      <c r="V22" s="166">
        <v>0</v>
      </c>
      <c r="W22" s="166">
        <v>0</v>
      </c>
      <c r="X22" s="166">
        <v>29</v>
      </c>
    </row>
    <row r="23" spans="1:24" x14ac:dyDescent="0.25">
      <c r="A23" s="2" t="s">
        <v>15</v>
      </c>
      <c r="B23" s="166">
        <v>1442</v>
      </c>
      <c r="C23" s="166">
        <v>13</v>
      </c>
      <c r="D23" s="166">
        <v>0</v>
      </c>
      <c r="E23" s="166">
        <v>42</v>
      </c>
      <c r="F23" s="166">
        <v>1</v>
      </c>
      <c r="G23" s="166">
        <v>1</v>
      </c>
      <c r="H23" s="166">
        <v>49</v>
      </c>
      <c r="I23" s="166">
        <v>111</v>
      </c>
      <c r="J23" s="166">
        <v>20</v>
      </c>
      <c r="K23" s="166">
        <v>63</v>
      </c>
      <c r="L23" s="166">
        <v>32</v>
      </c>
      <c r="M23" s="166">
        <v>1</v>
      </c>
      <c r="N23" s="166">
        <v>24</v>
      </c>
      <c r="O23" s="166">
        <v>81</v>
      </c>
      <c r="P23" s="166">
        <v>67</v>
      </c>
      <c r="Q23" s="166">
        <v>0</v>
      </c>
      <c r="R23" s="166">
        <v>21</v>
      </c>
      <c r="S23" s="166">
        <v>2</v>
      </c>
      <c r="T23" s="166">
        <v>30</v>
      </c>
      <c r="U23" s="166">
        <v>34</v>
      </c>
      <c r="V23" s="166">
        <v>0</v>
      </c>
      <c r="W23" s="166">
        <v>0</v>
      </c>
      <c r="X23" s="166">
        <v>850</v>
      </c>
    </row>
    <row r="24" spans="1:24" x14ac:dyDescent="0.25">
      <c r="A24" s="16" t="s">
        <v>107</v>
      </c>
      <c r="B24" s="168">
        <v>318011</v>
      </c>
      <c r="C24" s="168">
        <v>5344</v>
      </c>
      <c r="D24" s="168">
        <v>264</v>
      </c>
      <c r="E24" s="168">
        <v>73880</v>
      </c>
      <c r="F24" s="168">
        <v>428</v>
      </c>
      <c r="G24" s="168">
        <v>957</v>
      </c>
      <c r="H24" s="168">
        <v>36768</v>
      </c>
      <c r="I24" s="168">
        <v>72541</v>
      </c>
      <c r="J24" s="168">
        <v>15560</v>
      </c>
      <c r="K24" s="168">
        <v>32629</v>
      </c>
      <c r="L24" s="168">
        <v>5704</v>
      </c>
      <c r="M24" s="168">
        <v>1841</v>
      </c>
      <c r="N24" s="168">
        <v>4242</v>
      </c>
      <c r="O24" s="168">
        <v>19132</v>
      </c>
      <c r="P24" s="168">
        <v>15242</v>
      </c>
      <c r="Q24" s="168">
        <v>70</v>
      </c>
      <c r="R24" s="168">
        <v>3622</v>
      </c>
      <c r="S24" s="168">
        <v>4692</v>
      </c>
      <c r="T24" s="168">
        <v>8766</v>
      </c>
      <c r="U24" s="168">
        <v>15224</v>
      </c>
      <c r="V24" s="168">
        <v>3</v>
      </c>
      <c r="W24" s="168">
        <v>1</v>
      </c>
      <c r="X24" s="168">
        <v>1101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167">
        <v>16408598.6</v>
      </c>
      <c r="C26" s="167">
        <v>51114.67</v>
      </c>
      <c r="D26" s="167">
        <v>38701.64</v>
      </c>
      <c r="E26" s="167">
        <v>446975.11</v>
      </c>
      <c r="F26" s="167">
        <v>47889.36</v>
      </c>
      <c r="G26" s="167">
        <v>150857.44</v>
      </c>
      <c r="H26" s="167">
        <v>265663.59999999998</v>
      </c>
      <c r="I26" s="167">
        <v>8544457.25</v>
      </c>
      <c r="J26" s="167">
        <v>70988.11</v>
      </c>
      <c r="K26" s="167">
        <v>1760874.74</v>
      </c>
      <c r="L26" s="167">
        <v>197234.67</v>
      </c>
      <c r="M26" s="167">
        <v>108444.59</v>
      </c>
      <c r="N26" s="167">
        <v>186797.1</v>
      </c>
      <c r="O26" s="167">
        <v>372289.92</v>
      </c>
      <c r="P26" s="167">
        <v>329139.89</v>
      </c>
      <c r="Q26" s="167">
        <v>2560.0700000000002</v>
      </c>
      <c r="R26" s="167">
        <v>269548.36</v>
      </c>
      <c r="S26" s="167">
        <v>40153.129999999997</v>
      </c>
      <c r="T26" s="167">
        <v>2838616.47</v>
      </c>
      <c r="U26" s="167">
        <v>683234.27</v>
      </c>
      <c r="V26" s="167">
        <v>0</v>
      </c>
      <c r="W26" s="167">
        <v>0</v>
      </c>
      <c r="X26" s="167">
        <v>3058.21</v>
      </c>
    </row>
    <row r="27" spans="1:24" x14ac:dyDescent="0.25">
      <c r="A27" s="2" t="s">
        <v>11</v>
      </c>
      <c r="B27" s="167">
        <v>55692504.149999999</v>
      </c>
      <c r="C27" s="167">
        <v>1420005.83</v>
      </c>
      <c r="D27" s="167">
        <v>4860</v>
      </c>
      <c r="E27" s="167">
        <v>6828801.4199999999</v>
      </c>
      <c r="F27" s="167">
        <v>11010</v>
      </c>
      <c r="G27" s="167">
        <v>28276.93</v>
      </c>
      <c r="H27" s="167">
        <v>13398854.210000001</v>
      </c>
      <c r="I27" s="167">
        <v>10264510.210000001</v>
      </c>
      <c r="J27" s="167">
        <v>1647821.58</v>
      </c>
      <c r="K27" s="167">
        <v>3970114.72</v>
      </c>
      <c r="L27" s="167">
        <v>1093691.3999999999</v>
      </c>
      <c r="M27" s="167">
        <v>722359.65</v>
      </c>
      <c r="N27" s="167">
        <v>251126.44</v>
      </c>
      <c r="O27" s="167">
        <v>4767035.71</v>
      </c>
      <c r="P27" s="167">
        <v>2244808.16</v>
      </c>
      <c r="Q27" s="167">
        <v>18307.05</v>
      </c>
      <c r="R27" s="167">
        <v>1034506.85</v>
      </c>
      <c r="S27" s="167">
        <v>205517.41</v>
      </c>
      <c r="T27" s="167">
        <v>1349906.02</v>
      </c>
      <c r="U27" s="167">
        <v>6299712.71</v>
      </c>
      <c r="V27" s="167">
        <v>2520</v>
      </c>
      <c r="W27" s="167">
        <v>0</v>
      </c>
      <c r="X27" s="167">
        <v>128757.85</v>
      </c>
    </row>
    <row r="28" spans="1:24" x14ac:dyDescent="0.25">
      <c r="A28" s="2" t="s">
        <v>12</v>
      </c>
      <c r="B28" s="167">
        <v>35644415.509999998</v>
      </c>
      <c r="C28" s="167">
        <v>507926.58</v>
      </c>
      <c r="D28" s="167">
        <v>2874.79</v>
      </c>
      <c r="E28" s="167">
        <v>5534492.8399999999</v>
      </c>
      <c r="F28" s="167">
        <v>171435.1</v>
      </c>
      <c r="G28" s="167">
        <v>103590.12</v>
      </c>
      <c r="H28" s="167">
        <v>1406902.29</v>
      </c>
      <c r="I28" s="167">
        <v>10292652.140000001</v>
      </c>
      <c r="J28" s="167">
        <v>1153993.24</v>
      </c>
      <c r="K28" s="167">
        <v>6425343.8899999997</v>
      </c>
      <c r="L28" s="167">
        <v>516147.67</v>
      </c>
      <c r="M28" s="167">
        <v>87768.82</v>
      </c>
      <c r="N28" s="167">
        <v>1178152.31</v>
      </c>
      <c r="O28" s="167">
        <v>2011356.84</v>
      </c>
      <c r="P28" s="167">
        <v>3391710.46</v>
      </c>
      <c r="Q28" s="167">
        <v>3808.48</v>
      </c>
      <c r="R28" s="167">
        <v>579782.92000000004</v>
      </c>
      <c r="S28" s="167">
        <v>279888.21999999997</v>
      </c>
      <c r="T28" s="167">
        <v>1201798.92</v>
      </c>
      <c r="U28" s="167">
        <v>781513.94</v>
      </c>
      <c r="V28" s="167">
        <v>0</v>
      </c>
      <c r="W28" s="167">
        <v>0</v>
      </c>
      <c r="X28" s="167">
        <v>13275.94</v>
      </c>
    </row>
    <row r="29" spans="1:24" x14ac:dyDescent="0.25">
      <c r="A29" s="2" t="s">
        <v>13</v>
      </c>
      <c r="B29" s="167">
        <v>87099303.900000006</v>
      </c>
      <c r="C29" s="167">
        <v>1447390.29</v>
      </c>
      <c r="D29" s="167">
        <v>101948.69</v>
      </c>
      <c r="E29" s="167">
        <v>23249207.399999999</v>
      </c>
      <c r="F29" s="167">
        <v>17924.990000000002</v>
      </c>
      <c r="G29" s="167">
        <v>189176.26</v>
      </c>
      <c r="H29" s="167">
        <v>9390960.3200000003</v>
      </c>
      <c r="I29" s="167">
        <v>17872356.59</v>
      </c>
      <c r="J29" s="167">
        <v>5111373.24</v>
      </c>
      <c r="K29" s="167">
        <v>11160961.130000001</v>
      </c>
      <c r="L29" s="167">
        <v>1936776.89</v>
      </c>
      <c r="M29" s="167">
        <v>210371.3</v>
      </c>
      <c r="N29" s="167">
        <v>1024720.16</v>
      </c>
      <c r="O29" s="167">
        <v>5175843.21</v>
      </c>
      <c r="P29" s="167">
        <v>4195481.2699999996</v>
      </c>
      <c r="Q29" s="167">
        <v>16576.2</v>
      </c>
      <c r="R29" s="167">
        <v>387573.54</v>
      </c>
      <c r="S29" s="167">
        <v>2569739.59</v>
      </c>
      <c r="T29" s="167">
        <v>1613306.74</v>
      </c>
      <c r="U29" s="167">
        <v>1402063.37</v>
      </c>
      <c r="V29" s="167">
        <v>0</v>
      </c>
      <c r="W29" s="167">
        <v>379.4</v>
      </c>
      <c r="X29" s="167">
        <v>25173.32</v>
      </c>
    </row>
    <row r="30" spans="1:24" x14ac:dyDescent="0.25">
      <c r="A30" s="2" t="s">
        <v>14</v>
      </c>
      <c r="B30" s="167">
        <v>4397816.16</v>
      </c>
      <c r="C30" s="167">
        <v>90760.65</v>
      </c>
      <c r="D30" s="167">
        <v>360</v>
      </c>
      <c r="E30" s="167">
        <v>378171.07</v>
      </c>
      <c r="F30" s="167">
        <v>180</v>
      </c>
      <c r="G30" s="167">
        <v>720</v>
      </c>
      <c r="H30" s="167">
        <v>1043710.7</v>
      </c>
      <c r="I30" s="167">
        <v>538300.06999999995</v>
      </c>
      <c r="J30" s="167">
        <v>122406.19</v>
      </c>
      <c r="K30" s="167">
        <v>110482.31</v>
      </c>
      <c r="L30" s="167">
        <v>75909.03</v>
      </c>
      <c r="M30" s="167">
        <v>42324.3</v>
      </c>
      <c r="N30" s="167">
        <v>19293.7</v>
      </c>
      <c r="O30" s="167">
        <v>312801.18</v>
      </c>
      <c r="P30" s="167">
        <v>171427.04</v>
      </c>
      <c r="Q30" s="167">
        <v>720</v>
      </c>
      <c r="R30" s="167">
        <v>81955.259999999995</v>
      </c>
      <c r="S30" s="167">
        <v>11312.54</v>
      </c>
      <c r="T30" s="167">
        <v>176510.72</v>
      </c>
      <c r="U30" s="167">
        <v>1210074.7</v>
      </c>
      <c r="V30" s="167">
        <v>0</v>
      </c>
      <c r="W30" s="167">
        <v>0</v>
      </c>
      <c r="X30" s="167">
        <v>10396.700000000001</v>
      </c>
    </row>
    <row r="31" spans="1:24" x14ac:dyDescent="0.25">
      <c r="A31" s="2" t="s">
        <v>15</v>
      </c>
      <c r="B31" s="167">
        <v>505966.24</v>
      </c>
      <c r="C31" s="167">
        <v>4680</v>
      </c>
      <c r="D31" s="167">
        <v>0</v>
      </c>
      <c r="E31" s="167">
        <v>14770.87</v>
      </c>
      <c r="F31" s="167">
        <v>360</v>
      </c>
      <c r="G31" s="167">
        <v>360</v>
      </c>
      <c r="H31" s="167">
        <v>17053.560000000001</v>
      </c>
      <c r="I31" s="167">
        <v>38879.4</v>
      </c>
      <c r="J31" s="167">
        <v>7054.46</v>
      </c>
      <c r="K31" s="167">
        <v>22243.55</v>
      </c>
      <c r="L31" s="167">
        <v>11395.48</v>
      </c>
      <c r="M31" s="167">
        <v>360</v>
      </c>
      <c r="N31" s="167">
        <v>8312.85</v>
      </c>
      <c r="O31" s="167">
        <v>28679.23</v>
      </c>
      <c r="P31" s="167">
        <v>23540.38</v>
      </c>
      <c r="Q31" s="167">
        <v>0</v>
      </c>
      <c r="R31" s="167">
        <v>7321.81</v>
      </c>
      <c r="S31" s="167">
        <v>720</v>
      </c>
      <c r="T31" s="167">
        <v>10302.790000000001</v>
      </c>
      <c r="U31" s="167">
        <v>12176.43</v>
      </c>
      <c r="V31" s="167">
        <v>0</v>
      </c>
      <c r="W31" s="167">
        <v>0</v>
      </c>
      <c r="X31" s="167">
        <v>297755.43</v>
      </c>
    </row>
    <row r="32" spans="1:24" x14ac:dyDescent="0.25">
      <c r="A32" s="16" t="s">
        <v>107</v>
      </c>
      <c r="B32" s="169">
        <v>199748604.56</v>
      </c>
      <c r="C32" s="169">
        <v>3521878.02</v>
      </c>
      <c r="D32" s="169">
        <v>148745.12</v>
      </c>
      <c r="E32" s="169">
        <v>36452418.710000001</v>
      </c>
      <c r="F32" s="169">
        <v>248799.45</v>
      </c>
      <c r="G32" s="169">
        <v>472980.75</v>
      </c>
      <c r="H32" s="169">
        <v>25523144.68</v>
      </c>
      <c r="I32" s="169">
        <v>47551155.659999996</v>
      </c>
      <c r="J32" s="169">
        <v>8113636.8200000003</v>
      </c>
      <c r="K32" s="169">
        <v>23450020.34</v>
      </c>
      <c r="L32" s="169">
        <v>3831155.14</v>
      </c>
      <c r="M32" s="169">
        <v>1171628.6599999999</v>
      </c>
      <c r="N32" s="169">
        <v>2668402.56</v>
      </c>
      <c r="O32" s="169">
        <v>12668006.09</v>
      </c>
      <c r="P32" s="169">
        <v>10356107.199999999</v>
      </c>
      <c r="Q32" s="169">
        <v>41971.8</v>
      </c>
      <c r="R32" s="169">
        <v>2360688.7400000002</v>
      </c>
      <c r="S32" s="169">
        <v>3107330.89</v>
      </c>
      <c r="T32" s="169">
        <v>7190441.6600000001</v>
      </c>
      <c r="U32" s="169">
        <v>10388775.42</v>
      </c>
      <c r="V32" s="169">
        <v>2520</v>
      </c>
      <c r="W32" s="169">
        <v>379.4</v>
      </c>
      <c r="X32" s="169">
        <v>478417.45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122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170">
        <v>2470</v>
      </c>
      <c r="C10" s="170">
        <v>12</v>
      </c>
      <c r="D10" s="170">
        <v>1</v>
      </c>
      <c r="E10" s="170">
        <v>118</v>
      </c>
      <c r="F10" s="170">
        <v>5</v>
      </c>
      <c r="G10" s="170">
        <v>7</v>
      </c>
      <c r="H10" s="170">
        <v>84</v>
      </c>
      <c r="I10" s="170">
        <v>958</v>
      </c>
      <c r="J10" s="170">
        <v>29</v>
      </c>
      <c r="K10" s="170">
        <v>521</v>
      </c>
      <c r="L10" s="170">
        <v>24</v>
      </c>
      <c r="M10" s="170">
        <v>5</v>
      </c>
      <c r="N10" s="170">
        <v>46</v>
      </c>
      <c r="O10" s="170">
        <v>86</v>
      </c>
      <c r="P10" s="170">
        <v>94</v>
      </c>
      <c r="Q10" s="170">
        <v>0</v>
      </c>
      <c r="R10" s="170">
        <v>89</v>
      </c>
      <c r="S10" s="170">
        <v>13</v>
      </c>
      <c r="T10" s="170">
        <v>153</v>
      </c>
      <c r="U10" s="170">
        <v>223</v>
      </c>
      <c r="V10" s="170">
        <v>0</v>
      </c>
      <c r="W10" s="170">
        <v>0</v>
      </c>
      <c r="X10" s="170">
        <v>2</v>
      </c>
    </row>
    <row r="11" spans="1:24" x14ac:dyDescent="0.25">
      <c r="A11" s="2" t="s">
        <v>11</v>
      </c>
      <c r="B11" s="170">
        <v>66867</v>
      </c>
      <c r="C11" s="170">
        <v>1765</v>
      </c>
      <c r="D11" s="170">
        <v>5</v>
      </c>
      <c r="E11" s="170">
        <v>8361</v>
      </c>
      <c r="F11" s="170">
        <v>9</v>
      </c>
      <c r="G11" s="170">
        <v>35</v>
      </c>
      <c r="H11" s="170">
        <v>15699</v>
      </c>
      <c r="I11" s="170">
        <v>12281</v>
      </c>
      <c r="J11" s="170">
        <v>2101</v>
      </c>
      <c r="K11" s="170">
        <v>4763</v>
      </c>
      <c r="L11" s="170">
        <v>1377</v>
      </c>
      <c r="M11" s="170">
        <v>939</v>
      </c>
      <c r="N11" s="170">
        <v>315</v>
      </c>
      <c r="O11" s="170">
        <v>6225</v>
      </c>
      <c r="P11" s="170">
        <v>2760</v>
      </c>
      <c r="Q11" s="170">
        <v>22</v>
      </c>
      <c r="R11" s="170">
        <v>1295</v>
      </c>
      <c r="S11" s="170">
        <v>324</v>
      </c>
      <c r="T11" s="170">
        <v>1650</v>
      </c>
      <c r="U11" s="170">
        <v>6789</v>
      </c>
      <c r="V11" s="170">
        <v>2</v>
      </c>
      <c r="W11" s="170">
        <v>0</v>
      </c>
      <c r="X11" s="170">
        <v>150</v>
      </c>
    </row>
    <row r="12" spans="1:24" x14ac:dyDescent="0.25">
      <c r="A12" s="2" t="s">
        <v>12</v>
      </c>
      <c r="B12" s="170">
        <v>7642</v>
      </c>
      <c r="C12" s="170">
        <v>93</v>
      </c>
      <c r="D12" s="170">
        <v>4</v>
      </c>
      <c r="E12" s="170">
        <v>782</v>
      </c>
      <c r="F12" s="170">
        <v>15</v>
      </c>
      <c r="G12" s="170">
        <v>20</v>
      </c>
      <c r="H12" s="170">
        <v>462</v>
      </c>
      <c r="I12" s="170">
        <v>2107</v>
      </c>
      <c r="J12" s="170">
        <v>261</v>
      </c>
      <c r="K12" s="170">
        <v>1319</v>
      </c>
      <c r="L12" s="170">
        <v>169</v>
      </c>
      <c r="M12" s="170">
        <v>31</v>
      </c>
      <c r="N12" s="170">
        <v>210</v>
      </c>
      <c r="O12" s="170">
        <v>788</v>
      </c>
      <c r="P12" s="170">
        <v>532</v>
      </c>
      <c r="Q12" s="170">
        <v>4</v>
      </c>
      <c r="R12" s="170">
        <v>159</v>
      </c>
      <c r="S12" s="170">
        <v>92</v>
      </c>
      <c r="T12" s="170">
        <v>222</v>
      </c>
      <c r="U12" s="170">
        <v>364</v>
      </c>
      <c r="V12" s="170">
        <v>0</v>
      </c>
      <c r="W12" s="170">
        <v>0</v>
      </c>
      <c r="X12" s="170">
        <v>8</v>
      </c>
    </row>
    <row r="13" spans="1:24" x14ac:dyDescent="0.25">
      <c r="A13" s="2" t="s">
        <v>13</v>
      </c>
      <c r="B13" s="170">
        <v>20239</v>
      </c>
      <c r="C13" s="170">
        <v>332</v>
      </c>
      <c r="D13" s="170">
        <v>13</v>
      </c>
      <c r="E13" s="170">
        <v>2408</v>
      </c>
      <c r="F13" s="170">
        <v>8</v>
      </c>
      <c r="G13" s="170">
        <v>60</v>
      </c>
      <c r="H13" s="170">
        <v>1910</v>
      </c>
      <c r="I13" s="170">
        <v>5479</v>
      </c>
      <c r="J13" s="170">
        <v>839</v>
      </c>
      <c r="K13" s="170">
        <v>3377</v>
      </c>
      <c r="L13" s="170">
        <v>550</v>
      </c>
      <c r="M13" s="170">
        <v>89</v>
      </c>
      <c r="N13" s="170">
        <v>367</v>
      </c>
      <c r="O13" s="170">
        <v>1966</v>
      </c>
      <c r="P13" s="170">
        <v>1107</v>
      </c>
      <c r="Q13" s="170">
        <v>7</v>
      </c>
      <c r="R13" s="170">
        <v>245</v>
      </c>
      <c r="S13" s="170">
        <v>311</v>
      </c>
      <c r="T13" s="170">
        <v>391</v>
      </c>
      <c r="U13" s="170">
        <v>759</v>
      </c>
      <c r="V13" s="170">
        <v>0</v>
      </c>
      <c r="W13" s="170">
        <v>1</v>
      </c>
      <c r="X13" s="170">
        <v>20</v>
      </c>
    </row>
    <row r="14" spans="1:24" x14ac:dyDescent="0.25">
      <c r="A14" s="2" t="s">
        <v>14</v>
      </c>
      <c r="B14" s="170">
        <v>10726</v>
      </c>
      <c r="C14" s="170">
        <v>224</v>
      </c>
      <c r="D14" s="170">
        <v>1</v>
      </c>
      <c r="E14" s="170">
        <v>987</v>
      </c>
      <c r="F14" s="170">
        <v>1</v>
      </c>
      <c r="G14" s="170">
        <v>3</v>
      </c>
      <c r="H14" s="170">
        <v>2750</v>
      </c>
      <c r="I14" s="170">
        <v>1337</v>
      </c>
      <c r="J14" s="170">
        <v>326</v>
      </c>
      <c r="K14" s="170">
        <v>278</v>
      </c>
      <c r="L14" s="170">
        <v>201</v>
      </c>
      <c r="M14" s="170">
        <v>113</v>
      </c>
      <c r="N14" s="170">
        <v>47</v>
      </c>
      <c r="O14" s="170">
        <v>804</v>
      </c>
      <c r="P14" s="170">
        <v>468</v>
      </c>
      <c r="Q14" s="170">
        <v>2</v>
      </c>
      <c r="R14" s="170">
        <v>204</v>
      </c>
      <c r="S14" s="170">
        <v>25</v>
      </c>
      <c r="T14" s="170">
        <v>455</v>
      </c>
      <c r="U14" s="170">
        <v>2470</v>
      </c>
      <c r="V14" s="170">
        <v>0</v>
      </c>
      <c r="W14" s="170">
        <v>0</v>
      </c>
      <c r="X14" s="170">
        <v>30</v>
      </c>
    </row>
    <row r="15" spans="1:24" x14ac:dyDescent="0.25">
      <c r="A15" s="2" t="s">
        <v>15</v>
      </c>
      <c r="B15" s="170">
        <v>1336</v>
      </c>
      <c r="C15" s="170">
        <v>12</v>
      </c>
      <c r="D15" s="170">
        <v>0</v>
      </c>
      <c r="E15" s="170">
        <v>37</v>
      </c>
      <c r="F15" s="170">
        <v>0</v>
      </c>
      <c r="G15" s="170">
        <v>1</v>
      </c>
      <c r="H15" s="170">
        <v>49</v>
      </c>
      <c r="I15" s="170">
        <v>102</v>
      </c>
      <c r="J15" s="170">
        <v>22</v>
      </c>
      <c r="K15" s="170">
        <v>55</v>
      </c>
      <c r="L15" s="170">
        <v>34</v>
      </c>
      <c r="M15" s="170">
        <v>2</v>
      </c>
      <c r="N15" s="170">
        <v>20</v>
      </c>
      <c r="O15" s="170">
        <v>69</v>
      </c>
      <c r="P15" s="170">
        <v>60</v>
      </c>
      <c r="Q15" s="170">
        <v>1</v>
      </c>
      <c r="R15" s="170">
        <v>20</v>
      </c>
      <c r="S15" s="170">
        <v>3</v>
      </c>
      <c r="T15" s="170">
        <v>25</v>
      </c>
      <c r="U15" s="170">
        <v>26</v>
      </c>
      <c r="V15" s="170">
        <v>0</v>
      </c>
      <c r="W15" s="170">
        <v>0</v>
      </c>
      <c r="X15" s="170">
        <v>798</v>
      </c>
    </row>
    <row r="16" spans="1:24" x14ac:dyDescent="0.25">
      <c r="A16" s="16" t="s">
        <v>107</v>
      </c>
      <c r="B16" s="172">
        <v>109280</v>
      </c>
      <c r="C16" s="172">
        <v>2438</v>
      </c>
      <c r="D16" s="172">
        <v>24</v>
      </c>
      <c r="E16" s="172">
        <v>12693</v>
      </c>
      <c r="F16" s="172">
        <v>38</v>
      </c>
      <c r="G16" s="172">
        <v>126</v>
      </c>
      <c r="H16" s="172">
        <v>20954</v>
      </c>
      <c r="I16" s="172">
        <v>22264</v>
      </c>
      <c r="J16" s="172">
        <v>3578</v>
      </c>
      <c r="K16" s="172">
        <v>10313</v>
      </c>
      <c r="L16" s="172">
        <v>2355</v>
      </c>
      <c r="M16" s="172">
        <v>1179</v>
      </c>
      <c r="N16" s="172">
        <v>1005</v>
      </c>
      <c r="O16" s="172">
        <v>9938</v>
      </c>
      <c r="P16" s="172">
        <v>5021</v>
      </c>
      <c r="Q16" s="172">
        <v>36</v>
      </c>
      <c r="R16" s="172">
        <v>2012</v>
      </c>
      <c r="S16" s="172">
        <v>768</v>
      </c>
      <c r="T16" s="172">
        <v>2896</v>
      </c>
      <c r="U16" s="172">
        <v>10631</v>
      </c>
      <c r="V16" s="172">
        <v>2</v>
      </c>
      <c r="W16" s="172">
        <v>1</v>
      </c>
      <c r="X16" s="172">
        <v>1008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170">
        <v>15588</v>
      </c>
      <c r="C18" s="170">
        <v>53</v>
      </c>
      <c r="D18" s="170">
        <v>44</v>
      </c>
      <c r="E18" s="170">
        <v>355</v>
      </c>
      <c r="F18" s="170">
        <v>80</v>
      </c>
      <c r="G18" s="170">
        <v>16</v>
      </c>
      <c r="H18" s="170">
        <v>238</v>
      </c>
      <c r="I18" s="170">
        <v>8700</v>
      </c>
      <c r="J18" s="170">
        <v>133</v>
      </c>
      <c r="K18" s="170">
        <v>1734</v>
      </c>
      <c r="L18" s="170">
        <v>179</v>
      </c>
      <c r="M18" s="170">
        <v>14</v>
      </c>
      <c r="N18" s="170">
        <v>167</v>
      </c>
      <c r="O18" s="170">
        <v>309</v>
      </c>
      <c r="P18" s="170">
        <v>353</v>
      </c>
      <c r="Q18" s="170">
        <v>0</v>
      </c>
      <c r="R18" s="170">
        <v>316</v>
      </c>
      <c r="S18" s="170">
        <v>41</v>
      </c>
      <c r="T18" s="170">
        <v>2333</v>
      </c>
      <c r="U18" s="170">
        <v>519</v>
      </c>
      <c r="V18" s="170">
        <v>0</v>
      </c>
      <c r="W18" s="170">
        <v>0</v>
      </c>
      <c r="X18" s="170">
        <v>4</v>
      </c>
    </row>
    <row r="19" spans="1:24" x14ac:dyDescent="0.25">
      <c r="A19" s="2" t="s">
        <v>11</v>
      </c>
      <c r="B19" s="170">
        <v>66778</v>
      </c>
      <c r="C19" s="170">
        <v>1764</v>
      </c>
      <c r="D19" s="170">
        <v>5</v>
      </c>
      <c r="E19" s="170">
        <v>8349</v>
      </c>
      <c r="F19" s="170">
        <v>9</v>
      </c>
      <c r="G19" s="170">
        <v>35</v>
      </c>
      <c r="H19" s="170">
        <v>15684</v>
      </c>
      <c r="I19" s="170">
        <v>12259</v>
      </c>
      <c r="J19" s="170">
        <v>2098</v>
      </c>
      <c r="K19" s="170">
        <v>4761</v>
      </c>
      <c r="L19" s="170">
        <v>1374</v>
      </c>
      <c r="M19" s="170">
        <v>939</v>
      </c>
      <c r="N19" s="170">
        <v>314</v>
      </c>
      <c r="O19" s="170">
        <v>6216</v>
      </c>
      <c r="P19" s="170">
        <v>2756</v>
      </c>
      <c r="Q19" s="170">
        <v>22</v>
      </c>
      <c r="R19" s="170">
        <v>1291</v>
      </c>
      <c r="S19" s="170">
        <v>324</v>
      </c>
      <c r="T19" s="170">
        <v>1648</v>
      </c>
      <c r="U19" s="170">
        <v>6778</v>
      </c>
      <c r="V19" s="170">
        <v>2</v>
      </c>
      <c r="W19" s="170">
        <v>0</v>
      </c>
      <c r="X19" s="170">
        <v>150</v>
      </c>
    </row>
    <row r="20" spans="1:24" x14ac:dyDescent="0.25">
      <c r="A20" s="2" t="s">
        <v>12</v>
      </c>
      <c r="B20" s="170">
        <v>64285</v>
      </c>
      <c r="C20" s="170">
        <v>620</v>
      </c>
      <c r="D20" s="170">
        <v>32</v>
      </c>
      <c r="E20" s="170">
        <v>24617</v>
      </c>
      <c r="F20" s="170">
        <v>219</v>
      </c>
      <c r="G20" s="170">
        <v>488</v>
      </c>
      <c r="H20" s="170">
        <v>1887</v>
      </c>
      <c r="I20" s="170">
        <v>12670</v>
      </c>
      <c r="J20" s="170">
        <v>3948</v>
      </c>
      <c r="K20" s="170">
        <v>6835</v>
      </c>
      <c r="L20" s="170">
        <v>592</v>
      </c>
      <c r="M20" s="170">
        <v>74</v>
      </c>
      <c r="N20" s="170">
        <v>1943</v>
      </c>
      <c r="O20" s="170">
        <v>2610</v>
      </c>
      <c r="P20" s="170">
        <v>3944</v>
      </c>
      <c r="Q20" s="170">
        <v>12</v>
      </c>
      <c r="R20" s="170">
        <v>756</v>
      </c>
      <c r="S20" s="170">
        <v>414</v>
      </c>
      <c r="T20" s="170">
        <v>1542</v>
      </c>
      <c r="U20" s="170">
        <v>1064</v>
      </c>
      <c r="V20" s="170">
        <v>0</v>
      </c>
      <c r="W20" s="170">
        <v>0</v>
      </c>
      <c r="X20" s="170">
        <v>18</v>
      </c>
    </row>
    <row r="21" spans="1:24" x14ac:dyDescent="0.25">
      <c r="A21" s="2" t="s">
        <v>13</v>
      </c>
      <c r="B21" s="170">
        <v>157163</v>
      </c>
      <c r="C21" s="170">
        <v>2966</v>
      </c>
      <c r="D21" s="170">
        <v>136</v>
      </c>
      <c r="E21" s="170">
        <v>46632</v>
      </c>
      <c r="F21" s="170">
        <v>108</v>
      </c>
      <c r="G21" s="170">
        <v>634</v>
      </c>
      <c r="H21" s="170">
        <v>13602</v>
      </c>
      <c r="I21" s="170">
        <v>31959</v>
      </c>
      <c r="J21" s="170">
        <v>10240</v>
      </c>
      <c r="K21" s="170">
        <v>18331</v>
      </c>
      <c r="L21" s="170">
        <v>3707</v>
      </c>
      <c r="M21" s="170">
        <v>513</v>
      </c>
      <c r="N21" s="170">
        <v>1692</v>
      </c>
      <c r="O21" s="170">
        <v>8821</v>
      </c>
      <c r="P21" s="170">
        <v>8335</v>
      </c>
      <c r="Q21" s="170">
        <v>24</v>
      </c>
      <c r="R21" s="170">
        <v>702</v>
      </c>
      <c r="S21" s="170">
        <v>3726</v>
      </c>
      <c r="T21" s="170">
        <v>2542</v>
      </c>
      <c r="U21" s="170">
        <v>2443</v>
      </c>
      <c r="V21" s="170">
        <v>0</v>
      </c>
      <c r="W21" s="170">
        <v>1</v>
      </c>
      <c r="X21" s="170">
        <v>49</v>
      </c>
    </row>
    <row r="22" spans="1:24" x14ac:dyDescent="0.25">
      <c r="A22" s="2" t="s">
        <v>14</v>
      </c>
      <c r="B22" s="170">
        <v>10724</v>
      </c>
      <c r="C22" s="170">
        <v>224</v>
      </c>
      <c r="D22" s="170">
        <v>1</v>
      </c>
      <c r="E22" s="170">
        <v>987</v>
      </c>
      <c r="F22" s="170">
        <v>1</v>
      </c>
      <c r="G22" s="170">
        <v>3</v>
      </c>
      <c r="H22" s="170">
        <v>2750</v>
      </c>
      <c r="I22" s="170">
        <v>1337</v>
      </c>
      <c r="J22" s="170">
        <v>326</v>
      </c>
      <c r="K22" s="170">
        <v>278</v>
      </c>
      <c r="L22" s="170">
        <v>201</v>
      </c>
      <c r="M22" s="170">
        <v>113</v>
      </c>
      <c r="N22" s="170">
        <v>47</v>
      </c>
      <c r="O22" s="170">
        <v>803</v>
      </c>
      <c r="P22" s="170">
        <v>468</v>
      </c>
      <c r="Q22" s="170">
        <v>2</v>
      </c>
      <c r="R22" s="170">
        <v>204</v>
      </c>
      <c r="S22" s="170">
        <v>25</v>
      </c>
      <c r="T22" s="170">
        <v>455</v>
      </c>
      <c r="U22" s="170">
        <v>2469</v>
      </c>
      <c r="V22" s="170">
        <v>0</v>
      </c>
      <c r="W22" s="170">
        <v>0</v>
      </c>
      <c r="X22" s="170">
        <v>30</v>
      </c>
    </row>
    <row r="23" spans="1:24" x14ac:dyDescent="0.25">
      <c r="A23" s="2" t="s">
        <v>15</v>
      </c>
      <c r="B23" s="170">
        <v>1336</v>
      </c>
      <c r="C23" s="170">
        <v>12</v>
      </c>
      <c r="D23" s="170">
        <v>0</v>
      </c>
      <c r="E23" s="170">
        <v>37</v>
      </c>
      <c r="F23" s="170">
        <v>0</v>
      </c>
      <c r="G23" s="170">
        <v>1</v>
      </c>
      <c r="H23" s="170">
        <v>49</v>
      </c>
      <c r="I23" s="170">
        <v>102</v>
      </c>
      <c r="J23" s="170">
        <v>22</v>
      </c>
      <c r="K23" s="170">
        <v>55</v>
      </c>
      <c r="L23" s="170">
        <v>34</v>
      </c>
      <c r="M23" s="170">
        <v>2</v>
      </c>
      <c r="N23" s="170">
        <v>20</v>
      </c>
      <c r="O23" s="170">
        <v>69</v>
      </c>
      <c r="P23" s="170">
        <v>60</v>
      </c>
      <c r="Q23" s="170">
        <v>1</v>
      </c>
      <c r="R23" s="170">
        <v>20</v>
      </c>
      <c r="S23" s="170">
        <v>3</v>
      </c>
      <c r="T23" s="170">
        <v>25</v>
      </c>
      <c r="U23" s="170">
        <v>26</v>
      </c>
      <c r="V23" s="170">
        <v>0</v>
      </c>
      <c r="W23" s="170">
        <v>0</v>
      </c>
      <c r="X23" s="170">
        <v>798</v>
      </c>
    </row>
    <row r="24" spans="1:24" x14ac:dyDescent="0.25">
      <c r="A24" s="16" t="s">
        <v>107</v>
      </c>
      <c r="B24" s="172">
        <v>315874</v>
      </c>
      <c r="C24" s="172">
        <v>5639</v>
      </c>
      <c r="D24" s="172">
        <v>218</v>
      </c>
      <c r="E24" s="172">
        <v>80977</v>
      </c>
      <c r="F24" s="172">
        <v>417</v>
      </c>
      <c r="G24" s="172">
        <v>1177</v>
      </c>
      <c r="H24" s="172">
        <v>34210</v>
      </c>
      <c r="I24" s="172">
        <v>67027</v>
      </c>
      <c r="J24" s="172">
        <v>16767</v>
      </c>
      <c r="K24" s="172">
        <v>31994</v>
      </c>
      <c r="L24" s="172">
        <v>6087</v>
      </c>
      <c r="M24" s="172">
        <v>1655</v>
      </c>
      <c r="N24" s="172">
        <v>4183</v>
      </c>
      <c r="O24" s="172">
        <v>18828</v>
      </c>
      <c r="P24" s="172">
        <v>15916</v>
      </c>
      <c r="Q24" s="172">
        <v>61</v>
      </c>
      <c r="R24" s="172">
        <v>3289</v>
      </c>
      <c r="S24" s="172">
        <v>4533</v>
      </c>
      <c r="T24" s="172">
        <v>8545</v>
      </c>
      <c r="U24" s="172">
        <v>13299</v>
      </c>
      <c r="V24" s="172">
        <v>2</v>
      </c>
      <c r="W24" s="172">
        <v>1</v>
      </c>
      <c r="X24" s="172">
        <v>1049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171">
        <v>7028181.8099999996</v>
      </c>
      <c r="C26" s="171">
        <v>38378.879999999997</v>
      </c>
      <c r="D26" s="171">
        <v>36258.83</v>
      </c>
      <c r="E26" s="171">
        <v>184167.02</v>
      </c>
      <c r="F26" s="171">
        <v>42354.66</v>
      </c>
      <c r="G26" s="171">
        <v>8655.09</v>
      </c>
      <c r="H26" s="171">
        <v>128361.04</v>
      </c>
      <c r="I26" s="171">
        <v>3060846.42</v>
      </c>
      <c r="J26" s="171">
        <v>60123.17</v>
      </c>
      <c r="K26" s="171">
        <v>1166312.04</v>
      </c>
      <c r="L26" s="171">
        <v>125620.63</v>
      </c>
      <c r="M26" s="171">
        <v>5731.94</v>
      </c>
      <c r="N26" s="171">
        <v>217160.21</v>
      </c>
      <c r="O26" s="171">
        <v>179708.16</v>
      </c>
      <c r="P26" s="171">
        <v>230025.17</v>
      </c>
      <c r="Q26" s="171">
        <v>0</v>
      </c>
      <c r="R26" s="171">
        <v>145121.29999999999</v>
      </c>
      <c r="S26" s="171">
        <v>18805.73</v>
      </c>
      <c r="T26" s="171">
        <v>1159845.95</v>
      </c>
      <c r="U26" s="171">
        <v>219575.04000000001</v>
      </c>
      <c r="V26" s="171">
        <v>0</v>
      </c>
      <c r="W26" s="171">
        <v>0</v>
      </c>
      <c r="X26" s="171">
        <v>1130.53</v>
      </c>
    </row>
    <row r="27" spans="1:24" x14ac:dyDescent="0.25">
      <c r="A27" s="2" t="s">
        <v>11</v>
      </c>
      <c r="B27" s="171">
        <v>52493013.689999998</v>
      </c>
      <c r="C27" s="171">
        <v>1417415.43</v>
      </c>
      <c r="D27" s="171">
        <v>3810</v>
      </c>
      <c r="E27" s="171">
        <v>6535846.4299999997</v>
      </c>
      <c r="F27" s="171">
        <v>6210</v>
      </c>
      <c r="G27" s="171">
        <v>26436.58</v>
      </c>
      <c r="H27" s="171">
        <v>12940864.310000001</v>
      </c>
      <c r="I27" s="171">
        <v>9156544.9499999993</v>
      </c>
      <c r="J27" s="171">
        <v>1636598</v>
      </c>
      <c r="K27" s="171">
        <v>3864205.6</v>
      </c>
      <c r="L27" s="171">
        <v>1075155.5</v>
      </c>
      <c r="M27" s="171">
        <v>677756.52</v>
      </c>
      <c r="N27" s="171">
        <v>249311.89</v>
      </c>
      <c r="O27" s="171">
        <v>4758327.6100000003</v>
      </c>
      <c r="P27" s="171">
        <v>2196258.61</v>
      </c>
      <c r="Q27" s="171">
        <v>16760.7</v>
      </c>
      <c r="R27" s="171">
        <v>1004490.5</v>
      </c>
      <c r="S27" s="171">
        <v>220682.31</v>
      </c>
      <c r="T27" s="171">
        <v>1356921.41</v>
      </c>
      <c r="U27" s="171">
        <v>5226375.62</v>
      </c>
      <c r="V27" s="171">
        <v>1740</v>
      </c>
      <c r="W27" s="171">
        <v>0</v>
      </c>
      <c r="X27" s="171">
        <v>121301.72</v>
      </c>
    </row>
    <row r="28" spans="1:24" x14ac:dyDescent="0.25">
      <c r="A28" s="2" t="s">
        <v>12</v>
      </c>
      <c r="B28" s="171">
        <v>28950655.280000001</v>
      </c>
      <c r="C28" s="171">
        <v>447561.79</v>
      </c>
      <c r="D28" s="171">
        <v>14653.12</v>
      </c>
      <c r="E28" s="171">
        <v>6559433.2300000004</v>
      </c>
      <c r="F28" s="171">
        <v>100759.61</v>
      </c>
      <c r="G28" s="171">
        <v>181531.77</v>
      </c>
      <c r="H28" s="171">
        <v>1145295.42</v>
      </c>
      <c r="I28" s="171">
        <v>6333879.3399999999</v>
      </c>
      <c r="J28" s="171">
        <v>1130120.79</v>
      </c>
      <c r="K28" s="171">
        <v>5122076.8600000003</v>
      </c>
      <c r="L28" s="171">
        <v>436298.22</v>
      </c>
      <c r="M28" s="171">
        <v>46925.93</v>
      </c>
      <c r="N28" s="171">
        <v>1046572.74</v>
      </c>
      <c r="O28" s="171">
        <v>1745292.71</v>
      </c>
      <c r="P28" s="171">
        <v>2314652.61</v>
      </c>
      <c r="Q28" s="171">
        <v>5223.9799999999996</v>
      </c>
      <c r="R28" s="171">
        <v>386055.35</v>
      </c>
      <c r="S28" s="171">
        <v>214409.86</v>
      </c>
      <c r="T28" s="171">
        <v>1119655.92</v>
      </c>
      <c r="U28" s="171">
        <v>591518.53</v>
      </c>
      <c r="V28" s="171">
        <v>0</v>
      </c>
      <c r="W28" s="171">
        <v>0</v>
      </c>
      <c r="X28" s="171">
        <v>8737.5</v>
      </c>
    </row>
    <row r="29" spans="1:24" x14ac:dyDescent="0.25">
      <c r="A29" s="2" t="s">
        <v>13</v>
      </c>
      <c r="B29" s="171">
        <v>87967326.799999997</v>
      </c>
      <c r="C29" s="171">
        <v>1715146.69</v>
      </c>
      <c r="D29" s="171">
        <v>72940.44</v>
      </c>
      <c r="E29" s="171">
        <v>23924642.5</v>
      </c>
      <c r="F29" s="171">
        <v>43008.97</v>
      </c>
      <c r="G29" s="171">
        <v>298152.5</v>
      </c>
      <c r="H29" s="171">
        <v>8450418.2799999993</v>
      </c>
      <c r="I29" s="171">
        <v>16594221.09</v>
      </c>
      <c r="J29" s="171">
        <v>5218022.7</v>
      </c>
      <c r="K29" s="171">
        <v>11964234.15</v>
      </c>
      <c r="L29" s="171">
        <v>2235818.29</v>
      </c>
      <c r="M29" s="171">
        <v>251119.3</v>
      </c>
      <c r="N29" s="171">
        <v>989042.26</v>
      </c>
      <c r="O29" s="171">
        <v>5216768.0199999996</v>
      </c>
      <c r="P29" s="171">
        <v>5029507.4800000004</v>
      </c>
      <c r="Q29" s="171">
        <v>14266.56</v>
      </c>
      <c r="R29" s="171">
        <v>402210.36</v>
      </c>
      <c r="S29" s="171">
        <v>2339526.15</v>
      </c>
      <c r="T29" s="171">
        <v>1773106.03</v>
      </c>
      <c r="U29" s="171">
        <v>1411214.57</v>
      </c>
      <c r="V29" s="171">
        <v>0</v>
      </c>
      <c r="W29" s="171">
        <v>379.1</v>
      </c>
      <c r="X29" s="171">
        <v>23581.360000000001</v>
      </c>
    </row>
    <row r="30" spans="1:24" x14ac:dyDescent="0.25">
      <c r="A30" s="2" t="s">
        <v>14</v>
      </c>
      <c r="B30" s="171">
        <v>3753668.02</v>
      </c>
      <c r="C30" s="171">
        <v>78301.66</v>
      </c>
      <c r="D30" s="171">
        <v>360</v>
      </c>
      <c r="E30" s="171">
        <v>346932.1</v>
      </c>
      <c r="F30" s="171">
        <v>180</v>
      </c>
      <c r="G30" s="171">
        <v>1080</v>
      </c>
      <c r="H30" s="171">
        <v>974951.95</v>
      </c>
      <c r="I30" s="171">
        <v>465339.59</v>
      </c>
      <c r="J30" s="171">
        <v>114103.99</v>
      </c>
      <c r="K30" s="171">
        <v>95126.35</v>
      </c>
      <c r="L30" s="171">
        <v>70361.89</v>
      </c>
      <c r="M30" s="171">
        <v>37227.51</v>
      </c>
      <c r="N30" s="171">
        <v>16763.88</v>
      </c>
      <c r="O30" s="171">
        <v>281109.87</v>
      </c>
      <c r="P30" s="171">
        <v>163237.85</v>
      </c>
      <c r="Q30" s="171">
        <v>720</v>
      </c>
      <c r="R30" s="171">
        <v>71278.320000000007</v>
      </c>
      <c r="S30" s="171">
        <v>8107.18</v>
      </c>
      <c r="T30" s="171">
        <v>157221.23000000001</v>
      </c>
      <c r="U30" s="171">
        <v>860507.95</v>
      </c>
      <c r="V30" s="171">
        <v>0</v>
      </c>
      <c r="W30" s="171">
        <v>0</v>
      </c>
      <c r="X30" s="171">
        <v>10756.7</v>
      </c>
    </row>
    <row r="31" spans="1:24" x14ac:dyDescent="0.25">
      <c r="A31" s="2" t="s">
        <v>15</v>
      </c>
      <c r="B31" s="171">
        <v>467932.25</v>
      </c>
      <c r="C31" s="171">
        <v>4320</v>
      </c>
      <c r="D31" s="171">
        <v>0</v>
      </c>
      <c r="E31" s="171">
        <v>13073.38</v>
      </c>
      <c r="F31" s="171">
        <v>0</v>
      </c>
      <c r="G31" s="171">
        <v>360</v>
      </c>
      <c r="H31" s="171">
        <v>17127.240000000002</v>
      </c>
      <c r="I31" s="171">
        <v>35870.480000000003</v>
      </c>
      <c r="J31" s="171">
        <v>7764.27</v>
      </c>
      <c r="K31" s="171">
        <v>19114.13</v>
      </c>
      <c r="L31" s="171">
        <v>11898.76</v>
      </c>
      <c r="M31" s="171">
        <v>720</v>
      </c>
      <c r="N31" s="171">
        <v>7007.92</v>
      </c>
      <c r="O31" s="171">
        <v>24364.43</v>
      </c>
      <c r="P31" s="171">
        <v>21107.79</v>
      </c>
      <c r="Q31" s="171">
        <v>360</v>
      </c>
      <c r="R31" s="171">
        <v>6995.08</v>
      </c>
      <c r="S31" s="171">
        <v>1080</v>
      </c>
      <c r="T31" s="171">
        <v>8463.7999999999993</v>
      </c>
      <c r="U31" s="171">
        <v>9327.68</v>
      </c>
      <c r="V31" s="171">
        <v>0</v>
      </c>
      <c r="W31" s="171">
        <v>0</v>
      </c>
      <c r="X31" s="171">
        <v>278977.28999999998</v>
      </c>
    </row>
    <row r="32" spans="1:24" x14ac:dyDescent="0.25">
      <c r="A32" s="16" t="s">
        <v>107</v>
      </c>
      <c r="B32" s="173">
        <v>180660777.84999999</v>
      </c>
      <c r="C32" s="173">
        <v>3701124.45</v>
      </c>
      <c r="D32" s="173">
        <v>128022.39</v>
      </c>
      <c r="E32" s="173">
        <v>37564094.659999996</v>
      </c>
      <c r="F32" s="173">
        <v>192513.24</v>
      </c>
      <c r="G32" s="173">
        <v>516215.94</v>
      </c>
      <c r="H32" s="173">
        <v>23657018.239999998</v>
      </c>
      <c r="I32" s="173">
        <v>35646701.869999997</v>
      </c>
      <c r="J32" s="173">
        <v>8166732.9199999999</v>
      </c>
      <c r="K32" s="173">
        <v>22231069.129999999</v>
      </c>
      <c r="L32" s="173">
        <v>3955153.29</v>
      </c>
      <c r="M32" s="173">
        <v>1019481.2</v>
      </c>
      <c r="N32" s="173">
        <v>2525858.9</v>
      </c>
      <c r="O32" s="173">
        <v>12205570.800000001</v>
      </c>
      <c r="P32" s="173">
        <v>9954789.5099999998</v>
      </c>
      <c r="Q32" s="173">
        <v>37331.24</v>
      </c>
      <c r="R32" s="173">
        <v>2016150.91</v>
      </c>
      <c r="S32" s="173">
        <v>2802611.23</v>
      </c>
      <c r="T32" s="173">
        <v>5575214.3399999999</v>
      </c>
      <c r="U32" s="173">
        <v>8318519.3899999997</v>
      </c>
      <c r="V32" s="173">
        <v>1740</v>
      </c>
      <c r="W32" s="173">
        <v>379.1</v>
      </c>
      <c r="X32" s="173">
        <v>444485.1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123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174">
        <v>587</v>
      </c>
      <c r="C10" s="174">
        <v>6</v>
      </c>
      <c r="D10" s="174">
        <v>1</v>
      </c>
      <c r="E10" s="174">
        <v>24</v>
      </c>
      <c r="F10" s="174">
        <v>2</v>
      </c>
      <c r="G10" s="174">
        <v>1</v>
      </c>
      <c r="H10" s="174">
        <v>23</v>
      </c>
      <c r="I10" s="174">
        <v>97</v>
      </c>
      <c r="J10" s="174">
        <v>8</v>
      </c>
      <c r="K10" s="174">
        <v>254</v>
      </c>
      <c r="L10" s="174">
        <v>10</v>
      </c>
      <c r="M10" s="174">
        <v>1</v>
      </c>
      <c r="N10" s="174">
        <v>15</v>
      </c>
      <c r="O10" s="174">
        <v>22</v>
      </c>
      <c r="P10" s="174">
        <v>33</v>
      </c>
      <c r="Q10" s="174">
        <v>0</v>
      </c>
      <c r="R10" s="174">
        <v>23</v>
      </c>
      <c r="S10" s="174">
        <v>5</v>
      </c>
      <c r="T10" s="174">
        <v>35</v>
      </c>
      <c r="U10" s="174">
        <v>27</v>
      </c>
      <c r="V10" s="174">
        <v>0</v>
      </c>
      <c r="W10" s="174">
        <v>0</v>
      </c>
      <c r="X10" s="174">
        <v>0</v>
      </c>
    </row>
    <row r="11" spans="1:24" x14ac:dyDescent="0.25">
      <c r="A11" s="2" t="s">
        <v>11</v>
      </c>
      <c r="B11" s="174">
        <v>58174</v>
      </c>
      <c r="C11" s="174">
        <v>1567</v>
      </c>
      <c r="D11" s="174">
        <v>5</v>
      </c>
      <c r="E11" s="174">
        <v>7526</v>
      </c>
      <c r="F11" s="174">
        <v>7</v>
      </c>
      <c r="G11" s="174">
        <v>33</v>
      </c>
      <c r="H11" s="174">
        <v>14288</v>
      </c>
      <c r="I11" s="174">
        <v>9767</v>
      </c>
      <c r="J11" s="174">
        <v>1973</v>
      </c>
      <c r="K11" s="174">
        <v>4020</v>
      </c>
      <c r="L11" s="174">
        <v>1291</v>
      </c>
      <c r="M11" s="174">
        <v>910</v>
      </c>
      <c r="N11" s="174">
        <v>280</v>
      </c>
      <c r="O11" s="174">
        <v>5934</v>
      </c>
      <c r="P11" s="174">
        <v>2542</v>
      </c>
      <c r="Q11" s="174">
        <v>27</v>
      </c>
      <c r="R11" s="174">
        <v>956</v>
      </c>
      <c r="S11" s="174">
        <v>230</v>
      </c>
      <c r="T11" s="174">
        <v>1516</v>
      </c>
      <c r="U11" s="174">
        <v>5174</v>
      </c>
      <c r="V11" s="174">
        <v>2</v>
      </c>
      <c r="W11" s="174">
        <v>0</v>
      </c>
      <c r="X11" s="174">
        <v>126</v>
      </c>
    </row>
    <row r="12" spans="1:24" x14ac:dyDescent="0.25">
      <c r="A12" s="2" t="s">
        <v>12</v>
      </c>
      <c r="B12" s="174">
        <v>5489</v>
      </c>
      <c r="C12" s="174">
        <v>74</v>
      </c>
      <c r="D12" s="174">
        <v>1</v>
      </c>
      <c r="E12" s="174">
        <v>658</v>
      </c>
      <c r="F12" s="174">
        <v>8</v>
      </c>
      <c r="G12" s="174">
        <v>17</v>
      </c>
      <c r="H12" s="174">
        <v>331</v>
      </c>
      <c r="I12" s="174">
        <v>1204</v>
      </c>
      <c r="J12" s="174">
        <v>231</v>
      </c>
      <c r="K12" s="174">
        <v>1044</v>
      </c>
      <c r="L12" s="174">
        <v>122</v>
      </c>
      <c r="M12" s="174">
        <v>23</v>
      </c>
      <c r="N12" s="174">
        <v>150</v>
      </c>
      <c r="O12" s="174">
        <v>641</v>
      </c>
      <c r="P12" s="174">
        <v>420</v>
      </c>
      <c r="Q12" s="174">
        <v>2</v>
      </c>
      <c r="R12" s="174">
        <v>112</v>
      </c>
      <c r="S12" s="174">
        <v>75</v>
      </c>
      <c r="T12" s="174">
        <v>173</v>
      </c>
      <c r="U12" s="174">
        <v>200</v>
      </c>
      <c r="V12" s="174">
        <v>0</v>
      </c>
      <c r="W12" s="174">
        <v>0</v>
      </c>
      <c r="X12" s="174">
        <v>3</v>
      </c>
    </row>
    <row r="13" spans="1:24" x14ac:dyDescent="0.25">
      <c r="A13" s="2" t="s">
        <v>13</v>
      </c>
      <c r="B13" s="174">
        <v>16775</v>
      </c>
      <c r="C13" s="174">
        <v>286</v>
      </c>
      <c r="D13" s="174">
        <v>10</v>
      </c>
      <c r="E13" s="174">
        <v>2024</v>
      </c>
      <c r="F13" s="174">
        <v>5</v>
      </c>
      <c r="G13" s="174">
        <v>40</v>
      </c>
      <c r="H13" s="174">
        <v>1656</v>
      </c>
      <c r="I13" s="174">
        <v>3988</v>
      </c>
      <c r="J13" s="174">
        <v>792</v>
      </c>
      <c r="K13" s="174">
        <v>2835</v>
      </c>
      <c r="L13" s="174">
        <v>508</v>
      </c>
      <c r="M13" s="174">
        <v>74</v>
      </c>
      <c r="N13" s="174">
        <v>324</v>
      </c>
      <c r="O13" s="174">
        <v>1800</v>
      </c>
      <c r="P13" s="174">
        <v>1015</v>
      </c>
      <c r="Q13" s="174">
        <v>8</v>
      </c>
      <c r="R13" s="174">
        <v>207</v>
      </c>
      <c r="S13" s="174">
        <v>219</v>
      </c>
      <c r="T13" s="174">
        <v>346</v>
      </c>
      <c r="U13" s="174">
        <v>617</v>
      </c>
      <c r="V13" s="174">
        <v>0</v>
      </c>
      <c r="W13" s="174">
        <v>1</v>
      </c>
      <c r="X13" s="174">
        <v>20</v>
      </c>
    </row>
    <row r="14" spans="1:24" x14ac:dyDescent="0.25">
      <c r="A14" s="2" t="s">
        <v>14</v>
      </c>
      <c r="B14" s="174">
        <v>8384</v>
      </c>
      <c r="C14" s="174">
        <v>202</v>
      </c>
      <c r="D14" s="174">
        <v>1</v>
      </c>
      <c r="E14" s="174">
        <v>830</v>
      </c>
      <c r="F14" s="174">
        <v>1</v>
      </c>
      <c r="G14" s="174">
        <v>2</v>
      </c>
      <c r="H14" s="174">
        <v>2436</v>
      </c>
      <c r="I14" s="174">
        <v>1024</v>
      </c>
      <c r="J14" s="174">
        <v>292</v>
      </c>
      <c r="K14" s="174">
        <v>212</v>
      </c>
      <c r="L14" s="174">
        <v>184</v>
      </c>
      <c r="M14" s="174">
        <v>102</v>
      </c>
      <c r="N14" s="174">
        <v>43</v>
      </c>
      <c r="O14" s="174">
        <v>722</v>
      </c>
      <c r="P14" s="174">
        <v>420</v>
      </c>
      <c r="Q14" s="174">
        <v>1</v>
      </c>
      <c r="R14" s="174">
        <v>156</v>
      </c>
      <c r="S14" s="174">
        <v>11</v>
      </c>
      <c r="T14" s="174">
        <v>389</v>
      </c>
      <c r="U14" s="174">
        <v>1338</v>
      </c>
      <c r="V14" s="174">
        <v>0</v>
      </c>
      <c r="W14" s="174">
        <v>0</v>
      </c>
      <c r="X14" s="174">
        <v>18</v>
      </c>
    </row>
    <row r="15" spans="1:24" x14ac:dyDescent="0.25">
      <c r="A15" s="2" t="s">
        <v>15</v>
      </c>
      <c r="B15" s="174">
        <v>1131</v>
      </c>
      <c r="C15" s="174">
        <v>10</v>
      </c>
      <c r="D15" s="174">
        <v>0</v>
      </c>
      <c r="E15" s="174">
        <v>33</v>
      </c>
      <c r="F15" s="174">
        <v>0</v>
      </c>
      <c r="G15" s="174">
        <v>1</v>
      </c>
      <c r="H15" s="174">
        <v>45</v>
      </c>
      <c r="I15" s="174">
        <v>91</v>
      </c>
      <c r="J15" s="174">
        <v>19</v>
      </c>
      <c r="K15" s="174">
        <v>42</v>
      </c>
      <c r="L15" s="174">
        <v>29</v>
      </c>
      <c r="M15" s="174">
        <v>2</v>
      </c>
      <c r="N15" s="174">
        <v>18</v>
      </c>
      <c r="O15" s="174">
        <v>69</v>
      </c>
      <c r="P15" s="174">
        <v>50</v>
      </c>
      <c r="Q15" s="174">
        <v>1</v>
      </c>
      <c r="R15" s="174">
        <v>15</v>
      </c>
      <c r="S15" s="174">
        <v>3</v>
      </c>
      <c r="T15" s="174">
        <v>20</v>
      </c>
      <c r="U15" s="174">
        <v>20</v>
      </c>
      <c r="V15" s="174">
        <v>0</v>
      </c>
      <c r="W15" s="174">
        <v>0</v>
      </c>
      <c r="X15" s="174">
        <v>663</v>
      </c>
    </row>
    <row r="16" spans="1:24" x14ac:dyDescent="0.25">
      <c r="A16" s="16" t="s">
        <v>107</v>
      </c>
      <c r="B16" s="176">
        <v>90540</v>
      </c>
      <c r="C16" s="176">
        <v>2145</v>
      </c>
      <c r="D16" s="176">
        <v>18</v>
      </c>
      <c r="E16" s="176">
        <v>11095</v>
      </c>
      <c r="F16" s="176">
        <v>23</v>
      </c>
      <c r="G16" s="176">
        <v>94</v>
      </c>
      <c r="H16" s="176">
        <v>18779</v>
      </c>
      <c r="I16" s="176">
        <v>16171</v>
      </c>
      <c r="J16" s="176">
        <v>3315</v>
      </c>
      <c r="K16" s="176">
        <v>8407</v>
      </c>
      <c r="L16" s="176">
        <v>2144</v>
      </c>
      <c r="M16" s="176">
        <v>1112</v>
      </c>
      <c r="N16" s="176">
        <v>830</v>
      </c>
      <c r="O16" s="176">
        <v>9188</v>
      </c>
      <c r="P16" s="176">
        <v>4480</v>
      </c>
      <c r="Q16" s="176">
        <v>39</v>
      </c>
      <c r="R16" s="176">
        <v>1469</v>
      </c>
      <c r="S16" s="176">
        <v>543</v>
      </c>
      <c r="T16" s="176">
        <v>2479</v>
      </c>
      <c r="U16" s="176">
        <v>7376</v>
      </c>
      <c r="V16" s="176">
        <v>2</v>
      </c>
      <c r="W16" s="176">
        <v>1</v>
      </c>
      <c r="X16" s="176">
        <v>830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174">
        <v>2123</v>
      </c>
      <c r="C18" s="174">
        <v>25</v>
      </c>
      <c r="D18" s="174">
        <v>43</v>
      </c>
      <c r="E18" s="174">
        <v>157</v>
      </c>
      <c r="F18" s="174">
        <v>61</v>
      </c>
      <c r="G18" s="174">
        <v>4</v>
      </c>
      <c r="H18" s="174">
        <v>47</v>
      </c>
      <c r="I18" s="174">
        <v>252</v>
      </c>
      <c r="J18" s="174">
        <v>73</v>
      </c>
      <c r="K18" s="174">
        <v>846</v>
      </c>
      <c r="L18" s="174">
        <v>106</v>
      </c>
      <c r="M18" s="174">
        <v>2</v>
      </c>
      <c r="N18" s="174">
        <v>44</v>
      </c>
      <c r="O18" s="174">
        <v>69</v>
      </c>
      <c r="P18" s="174">
        <v>90</v>
      </c>
      <c r="Q18" s="174">
        <v>0</v>
      </c>
      <c r="R18" s="174">
        <v>83</v>
      </c>
      <c r="S18" s="174">
        <v>12</v>
      </c>
      <c r="T18" s="174">
        <v>137</v>
      </c>
      <c r="U18" s="174">
        <v>72</v>
      </c>
      <c r="V18" s="174">
        <v>0</v>
      </c>
      <c r="W18" s="174">
        <v>0</v>
      </c>
      <c r="X18" s="174">
        <v>0</v>
      </c>
    </row>
    <row r="19" spans="1:24" x14ac:dyDescent="0.25">
      <c r="A19" s="2" t="s">
        <v>11</v>
      </c>
      <c r="B19" s="174">
        <v>58099</v>
      </c>
      <c r="C19" s="174">
        <v>1567</v>
      </c>
      <c r="D19" s="174">
        <v>5</v>
      </c>
      <c r="E19" s="174">
        <v>7519</v>
      </c>
      <c r="F19" s="174">
        <v>7</v>
      </c>
      <c r="G19" s="174">
        <v>33</v>
      </c>
      <c r="H19" s="174">
        <v>14278</v>
      </c>
      <c r="I19" s="174">
        <v>9755</v>
      </c>
      <c r="J19" s="174">
        <v>1971</v>
      </c>
      <c r="K19" s="174">
        <v>4013</v>
      </c>
      <c r="L19" s="174">
        <v>1288</v>
      </c>
      <c r="M19" s="174">
        <v>909</v>
      </c>
      <c r="N19" s="174">
        <v>277</v>
      </c>
      <c r="O19" s="174">
        <v>5929</v>
      </c>
      <c r="P19" s="174">
        <v>2539</v>
      </c>
      <c r="Q19" s="174">
        <v>27</v>
      </c>
      <c r="R19" s="174">
        <v>955</v>
      </c>
      <c r="S19" s="174">
        <v>230</v>
      </c>
      <c r="T19" s="174">
        <v>1512</v>
      </c>
      <c r="U19" s="174">
        <v>5157</v>
      </c>
      <c r="V19" s="174">
        <v>2</v>
      </c>
      <c r="W19" s="174">
        <v>0</v>
      </c>
      <c r="X19" s="174">
        <v>126</v>
      </c>
    </row>
    <row r="20" spans="1:24" x14ac:dyDescent="0.25">
      <c r="A20" s="2" t="s">
        <v>12</v>
      </c>
      <c r="B20" s="174">
        <v>60868</v>
      </c>
      <c r="C20" s="174">
        <v>539</v>
      </c>
      <c r="D20" s="174">
        <v>16</v>
      </c>
      <c r="E20" s="174">
        <v>32316</v>
      </c>
      <c r="F20" s="174">
        <v>113</v>
      </c>
      <c r="G20" s="174">
        <v>322</v>
      </c>
      <c r="H20" s="174">
        <v>1236</v>
      </c>
      <c r="I20" s="174">
        <v>5479</v>
      </c>
      <c r="J20" s="174">
        <v>4130</v>
      </c>
      <c r="K20" s="174">
        <v>5343</v>
      </c>
      <c r="L20" s="174">
        <v>586</v>
      </c>
      <c r="M20" s="174">
        <v>60</v>
      </c>
      <c r="N20" s="174">
        <v>1389</v>
      </c>
      <c r="O20" s="174">
        <v>3381</v>
      </c>
      <c r="P20" s="174">
        <v>3742</v>
      </c>
      <c r="Q20" s="174">
        <v>3</v>
      </c>
      <c r="R20" s="174">
        <v>493</v>
      </c>
      <c r="S20" s="174">
        <v>329</v>
      </c>
      <c r="T20" s="174">
        <v>815</v>
      </c>
      <c r="U20" s="174">
        <v>569</v>
      </c>
      <c r="V20" s="174">
        <v>0</v>
      </c>
      <c r="W20" s="174">
        <v>0</v>
      </c>
      <c r="X20" s="174">
        <v>7</v>
      </c>
    </row>
    <row r="21" spans="1:24" x14ac:dyDescent="0.25">
      <c r="A21" s="2" t="s">
        <v>13</v>
      </c>
      <c r="B21" s="174">
        <v>137407</v>
      </c>
      <c r="C21" s="174">
        <v>2387</v>
      </c>
      <c r="D21" s="174">
        <v>68</v>
      </c>
      <c r="E21" s="174">
        <v>45806</v>
      </c>
      <c r="F21" s="174">
        <v>103</v>
      </c>
      <c r="G21" s="174">
        <v>320</v>
      </c>
      <c r="H21" s="174">
        <v>12309</v>
      </c>
      <c r="I21" s="174">
        <v>21642</v>
      </c>
      <c r="J21" s="174">
        <v>8864</v>
      </c>
      <c r="K21" s="174">
        <v>16085</v>
      </c>
      <c r="L21" s="174">
        <v>3309</v>
      </c>
      <c r="M21" s="174">
        <v>240</v>
      </c>
      <c r="N21" s="174">
        <v>1624</v>
      </c>
      <c r="O21" s="174">
        <v>7538</v>
      </c>
      <c r="P21" s="174">
        <v>8386</v>
      </c>
      <c r="Q21" s="174">
        <v>29</v>
      </c>
      <c r="R21" s="174">
        <v>587</v>
      </c>
      <c r="S21" s="174">
        <v>3389</v>
      </c>
      <c r="T21" s="174">
        <v>2553</v>
      </c>
      <c r="U21" s="174">
        <v>2131</v>
      </c>
      <c r="V21" s="174">
        <v>0</v>
      </c>
      <c r="W21" s="174">
        <v>1</v>
      </c>
      <c r="X21" s="174">
        <v>36</v>
      </c>
    </row>
    <row r="22" spans="1:24" x14ac:dyDescent="0.25">
      <c r="A22" s="2" t="s">
        <v>14</v>
      </c>
      <c r="B22" s="174">
        <v>8383</v>
      </c>
      <c r="C22" s="174">
        <v>202</v>
      </c>
      <c r="D22" s="174">
        <v>1</v>
      </c>
      <c r="E22" s="174">
        <v>830</v>
      </c>
      <c r="F22" s="174">
        <v>1</v>
      </c>
      <c r="G22" s="174">
        <v>2</v>
      </c>
      <c r="H22" s="174">
        <v>2436</v>
      </c>
      <c r="I22" s="174">
        <v>1024</v>
      </c>
      <c r="J22" s="174">
        <v>292</v>
      </c>
      <c r="K22" s="174">
        <v>212</v>
      </c>
      <c r="L22" s="174">
        <v>184</v>
      </c>
      <c r="M22" s="174">
        <v>102</v>
      </c>
      <c r="N22" s="174">
        <v>43</v>
      </c>
      <c r="O22" s="174">
        <v>722</v>
      </c>
      <c r="P22" s="174">
        <v>420</v>
      </c>
      <c r="Q22" s="174">
        <v>1</v>
      </c>
      <c r="R22" s="174">
        <v>156</v>
      </c>
      <c r="S22" s="174">
        <v>11</v>
      </c>
      <c r="T22" s="174">
        <v>388</v>
      </c>
      <c r="U22" s="174">
        <v>1338</v>
      </c>
      <c r="V22" s="174">
        <v>0</v>
      </c>
      <c r="W22" s="174">
        <v>0</v>
      </c>
      <c r="X22" s="174">
        <v>18</v>
      </c>
    </row>
    <row r="23" spans="1:24" x14ac:dyDescent="0.25">
      <c r="A23" s="2" t="s">
        <v>15</v>
      </c>
      <c r="B23" s="174">
        <v>1131</v>
      </c>
      <c r="C23" s="174">
        <v>10</v>
      </c>
      <c r="D23" s="174">
        <v>0</v>
      </c>
      <c r="E23" s="174">
        <v>33</v>
      </c>
      <c r="F23" s="174">
        <v>0</v>
      </c>
      <c r="G23" s="174">
        <v>1</v>
      </c>
      <c r="H23" s="174">
        <v>45</v>
      </c>
      <c r="I23" s="174">
        <v>91</v>
      </c>
      <c r="J23" s="174">
        <v>19</v>
      </c>
      <c r="K23" s="174">
        <v>42</v>
      </c>
      <c r="L23" s="174">
        <v>29</v>
      </c>
      <c r="M23" s="174">
        <v>2</v>
      </c>
      <c r="N23" s="174">
        <v>18</v>
      </c>
      <c r="O23" s="174">
        <v>69</v>
      </c>
      <c r="P23" s="174">
        <v>50</v>
      </c>
      <c r="Q23" s="174">
        <v>1</v>
      </c>
      <c r="R23" s="174">
        <v>15</v>
      </c>
      <c r="S23" s="174">
        <v>3</v>
      </c>
      <c r="T23" s="174">
        <v>20</v>
      </c>
      <c r="U23" s="174">
        <v>20</v>
      </c>
      <c r="V23" s="174">
        <v>0</v>
      </c>
      <c r="W23" s="174">
        <v>0</v>
      </c>
      <c r="X23" s="174">
        <v>663</v>
      </c>
    </row>
    <row r="24" spans="1:24" x14ac:dyDescent="0.25">
      <c r="A24" s="16" t="s">
        <v>107</v>
      </c>
      <c r="B24" s="176">
        <v>268011</v>
      </c>
      <c r="C24" s="176">
        <v>4730</v>
      </c>
      <c r="D24" s="176">
        <v>133</v>
      </c>
      <c r="E24" s="176">
        <v>86661</v>
      </c>
      <c r="F24" s="176">
        <v>285</v>
      </c>
      <c r="G24" s="176">
        <v>682</v>
      </c>
      <c r="H24" s="176">
        <v>30351</v>
      </c>
      <c r="I24" s="176">
        <v>38243</v>
      </c>
      <c r="J24" s="176">
        <v>15349</v>
      </c>
      <c r="K24" s="176">
        <v>26541</v>
      </c>
      <c r="L24" s="176">
        <v>5502</v>
      </c>
      <c r="M24" s="176">
        <v>1315</v>
      </c>
      <c r="N24" s="176">
        <v>3395</v>
      </c>
      <c r="O24" s="176">
        <v>17708</v>
      </c>
      <c r="P24" s="176">
        <v>15227</v>
      </c>
      <c r="Q24" s="176">
        <v>61</v>
      </c>
      <c r="R24" s="176">
        <v>2289</v>
      </c>
      <c r="S24" s="176">
        <v>3974</v>
      </c>
      <c r="T24" s="176">
        <v>5425</v>
      </c>
      <c r="U24" s="176">
        <v>9287</v>
      </c>
      <c r="V24" s="176">
        <v>2</v>
      </c>
      <c r="W24" s="176">
        <v>1</v>
      </c>
      <c r="X24" s="176">
        <v>850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175">
        <v>1326431.1299999999</v>
      </c>
      <c r="C26" s="175">
        <v>14770.54</v>
      </c>
      <c r="D26" s="175">
        <v>31954.07</v>
      </c>
      <c r="E26" s="175">
        <v>46898.15</v>
      </c>
      <c r="F26" s="175">
        <v>33957.86</v>
      </c>
      <c r="G26" s="175">
        <v>3908.53</v>
      </c>
      <c r="H26" s="175">
        <v>33682.93</v>
      </c>
      <c r="I26" s="175">
        <v>156251.32999999999</v>
      </c>
      <c r="J26" s="175">
        <v>33183.629999999997</v>
      </c>
      <c r="K26" s="175">
        <v>560990.69999999995</v>
      </c>
      <c r="L26" s="175">
        <v>67797.789999999994</v>
      </c>
      <c r="M26" s="175">
        <v>596.48</v>
      </c>
      <c r="N26" s="175">
        <v>30167.29</v>
      </c>
      <c r="O26" s="175">
        <v>36874.01</v>
      </c>
      <c r="P26" s="175">
        <v>70019.64</v>
      </c>
      <c r="Q26" s="175">
        <v>0</v>
      </c>
      <c r="R26" s="175">
        <v>44825.38</v>
      </c>
      <c r="S26" s="175">
        <v>8019.03</v>
      </c>
      <c r="T26" s="175">
        <v>107572.8</v>
      </c>
      <c r="U26" s="175">
        <v>44960.97</v>
      </c>
      <c r="V26" s="175">
        <v>0</v>
      </c>
      <c r="W26" s="175">
        <v>0</v>
      </c>
      <c r="X26" s="175">
        <v>0</v>
      </c>
    </row>
    <row r="27" spans="1:24" x14ac:dyDescent="0.25">
      <c r="A27" s="2" t="s">
        <v>11</v>
      </c>
      <c r="B27" s="175">
        <v>44784890.009999998</v>
      </c>
      <c r="C27" s="175">
        <v>1270218.1100000001</v>
      </c>
      <c r="D27" s="175">
        <v>3630</v>
      </c>
      <c r="E27" s="175">
        <v>5818296.2800000003</v>
      </c>
      <c r="F27" s="175">
        <v>5370</v>
      </c>
      <c r="G27" s="175">
        <v>24215.82</v>
      </c>
      <c r="H27" s="175">
        <v>11773218.82</v>
      </c>
      <c r="I27" s="175">
        <v>6997910.9699999997</v>
      </c>
      <c r="J27" s="175">
        <v>1512122.6</v>
      </c>
      <c r="K27" s="175">
        <v>2975091.53</v>
      </c>
      <c r="L27" s="175">
        <v>998775.31</v>
      </c>
      <c r="M27" s="175">
        <v>640896.99</v>
      </c>
      <c r="N27" s="175">
        <v>217418.7</v>
      </c>
      <c r="O27" s="175">
        <v>4508854.37</v>
      </c>
      <c r="P27" s="175">
        <v>2020359.12</v>
      </c>
      <c r="Q27" s="175">
        <v>18324.919999999998</v>
      </c>
      <c r="R27" s="175">
        <v>717020.74</v>
      </c>
      <c r="S27" s="175">
        <v>149668.82</v>
      </c>
      <c r="T27" s="175">
        <v>1229447.46</v>
      </c>
      <c r="U27" s="175">
        <v>3803406.34</v>
      </c>
      <c r="V27" s="175">
        <v>1740</v>
      </c>
      <c r="W27" s="175">
        <v>0</v>
      </c>
      <c r="X27" s="175">
        <v>98903.11</v>
      </c>
    </row>
    <row r="28" spans="1:24" x14ac:dyDescent="0.25">
      <c r="A28" s="2" t="s">
        <v>12</v>
      </c>
      <c r="B28" s="175">
        <v>31592439.829999998</v>
      </c>
      <c r="C28" s="175">
        <v>404944.25</v>
      </c>
      <c r="D28" s="175">
        <v>2280.5</v>
      </c>
      <c r="E28" s="175">
        <v>15149002.880000001</v>
      </c>
      <c r="F28" s="175">
        <v>46566.45</v>
      </c>
      <c r="G28" s="175">
        <v>92537.12</v>
      </c>
      <c r="H28" s="175">
        <v>818599.71</v>
      </c>
      <c r="I28" s="175">
        <v>3137554.34</v>
      </c>
      <c r="J28" s="175">
        <v>1722507.11</v>
      </c>
      <c r="K28" s="175">
        <v>3869955.01</v>
      </c>
      <c r="L28" s="175">
        <v>382079.84</v>
      </c>
      <c r="M28" s="175">
        <v>35860.83</v>
      </c>
      <c r="N28" s="175">
        <v>977745.34</v>
      </c>
      <c r="O28" s="175">
        <v>1653383.69</v>
      </c>
      <c r="P28" s="175">
        <v>1927247.6</v>
      </c>
      <c r="Q28" s="175">
        <v>1549.35</v>
      </c>
      <c r="R28" s="175">
        <v>233174.37</v>
      </c>
      <c r="S28" s="175">
        <v>180595.82</v>
      </c>
      <c r="T28" s="175">
        <v>580028.21</v>
      </c>
      <c r="U28" s="175">
        <v>373121.14</v>
      </c>
      <c r="V28" s="175">
        <v>0</v>
      </c>
      <c r="W28" s="175">
        <v>0</v>
      </c>
      <c r="X28" s="175">
        <v>3706.27</v>
      </c>
    </row>
    <row r="29" spans="1:24" x14ac:dyDescent="0.25">
      <c r="A29" s="2" t="s">
        <v>13</v>
      </c>
      <c r="B29" s="175">
        <v>73517394.180000007</v>
      </c>
      <c r="C29" s="175">
        <v>1440327.21</v>
      </c>
      <c r="D29" s="175">
        <v>39464.68</v>
      </c>
      <c r="E29" s="175">
        <v>22677902.469999999</v>
      </c>
      <c r="F29" s="175">
        <v>38340.61</v>
      </c>
      <c r="G29" s="175">
        <v>191518.4</v>
      </c>
      <c r="H29" s="175">
        <v>7117069.8600000003</v>
      </c>
      <c r="I29" s="175">
        <v>10684419.359999999</v>
      </c>
      <c r="J29" s="175">
        <v>4487419.34</v>
      </c>
      <c r="K29" s="175">
        <v>9591255.6099999994</v>
      </c>
      <c r="L29" s="175">
        <v>1977087.35</v>
      </c>
      <c r="M29" s="175">
        <v>136889.89000000001</v>
      </c>
      <c r="N29" s="175">
        <v>940267.57</v>
      </c>
      <c r="O29" s="175">
        <v>4570037.4800000004</v>
      </c>
      <c r="P29" s="175">
        <v>5064339.12</v>
      </c>
      <c r="Q29" s="175">
        <v>15997.38</v>
      </c>
      <c r="R29" s="175">
        <v>311942.82</v>
      </c>
      <c r="S29" s="175">
        <v>1635721.67</v>
      </c>
      <c r="T29" s="175">
        <v>1469282.26</v>
      </c>
      <c r="U29" s="175">
        <v>1109378.17</v>
      </c>
      <c r="V29" s="175">
        <v>0</v>
      </c>
      <c r="W29" s="175">
        <v>379.07</v>
      </c>
      <c r="X29" s="175">
        <v>18353.86</v>
      </c>
    </row>
    <row r="30" spans="1:24" x14ac:dyDescent="0.25">
      <c r="A30" s="2" t="s">
        <v>14</v>
      </c>
      <c r="B30" s="175">
        <v>2928324.18</v>
      </c>
      <c r="C30" s="175">
        <v>70200.05</v>
      </c>
      <c r="D30" s="175">
        <v>360</v>
      </c>
      <c r="E30" s="175">
        <v>290187.93</v>
      </c>
      <c r="F30" s="175">
        <v>180</v>
      </c>
      <c r="G30" s="175">
        <v>720</v>
      </c>
      <c r="H30" s="175">
        <v>864309.44</v>
      </c>
      <c r="I30" s="175">
        <v>355135.7</v>
      </c>
      <c r="J30" s="175">
        <v>102016.43</v>
      </c>
      <c r="K30" s="175">
        <v>73111.210000000006</v>
      </c>
      <c r="L30" s="175">
        <v>64462.38</v>
      </c>
      <c r="M30" s="175">
        <v>34654.19</v>
      </c>
      <c r="N30" s="175">
        <v>15271.07</v>
      </c>
      <c r="O30" s="175">
        <v>252089.69</v>
      </c>
      <c r="P30" s="175">
        <v>146939.54</v>
      </c>
      <c r="Q30" s="175">
        <v>360</v>
      </c>
      <c r="R30" s="175">
        <v>54362.48</v>
      </c>
      <c r="S30" s="175">
        <v>3644.61</v>
      </c>
      <c r="T30" s="175">
        <v>132859.99</v>
      </c>
      <c r="U30" s="175">
        <v>461022.77</v>
      </c>
      <c r="V30" s="175">
        <v>0</v>
      </c>
      <c r="W30" s="175">
        <v>0</v>
      </c>
      <c r="X30" s="175">
        <v>6436.7</v>
      </c>
    </row>
    <row r="31" spans="1:24" x14ac:dyDescent="0.25">
      <c r="A31" s="2" t="s">
        <v>15</v>
      </c>
      <c r="B31" s="175">
        <v>396608.19</v>
      </c>
      <c r="C31" s="175">
        <v>3600</v>
      </c>
      <c r="D31" s="175">
        <v>0</v>
      </c>
      <c r="E31" s="175">
        <v>11630.87</v>
      </c>
      <c r="F31" s="175">
        <v>0</v>
      </c>
      <c r="G31" s="175">
        <v>360</v>
      </c>
      <c r="H31" s="175">
        <v>15716.1</v>
      </c>
      <c r="I31" s="175">
        <v>31984.75</v>
      </c>
      <c r="J31" s="175">
        <v>6640.09</v>
      </c>
      <c r="K31" s="175">
        <v>14557.49</v>
      </c>
      <c r="L31" s="175">
        <v>10114.1</v>
      </c>
      <c r="M31" s="175">
        <v>720</v>
      </c>
      <c r="N31" s="175">
        <v>6396.25</v>
      </c>
      <c r="O31" s="175">
        <v>24399.07</v>
      </c>
      <c r="P31" s="175">
        <v>17714.11</v>
      </c>
      <c r="Q31" s="175">
        <v>360</v>
      </c>
      <c r="R31" s="175">
        <v>5203.74</v>
      </c>
      <c r="S31" s="175">
        <v>1080</v>
      </c>
      <c r="T31" s="175">
        <v>6922.12</v>
      </c>
      <c r="U31" s="175">
        <v>7196.67</v>
      </c>
      <c r="V31" s="175">
        <v>0</v>
      </c>
      <c r="W31" s="175">
        <v>0</v>
      </c>
      <c r="X31" s="175">
        <v>232012.83</v>
      </c>
    </row>
    <row r="32" spans="1:24" x14ac:dyDescent="0.25">
      <c r="A32" s="16" t="s">
        <v>107</v>
      </c>
      <c r="B32" s="177">
        <v>154546087.52000001</v>
      </c>
      <c r="C32" s="177">
        <v>3204060.16</v>
      </c>
      <c r="D32" s="177">
        <v>77689.25</v>
      </c>
      <c r="E32" s="177">
        <v>43993918.579999998</v>
      </c>
      <c r="F32" s="177">
        <v>124414.92</v>
      </c>
      <c r="G32" s="177">
        <v>313259.87</v>
      </c>
      <c r="H32" s="177">
        <v>20622596.859999999</v>
      </c>
      <c r="I32" s="177">
        <v>21363256.449999999</v>
      </c>
      <c r="J32" s="177">
        <v>7863889.2000000002</v>
      </c>
      <c r="K32" s="177">
        <v>17084961.550000001</v>
      </c>
      <c r="L32" s="177">
        <v>3500316.77</v>
      </c>
      <c r="M32" s="177">
        <v>849618.38</v>
      </c>
      <c r="N32" s="177">
        <v>2187266.2200000002</v>
      </c>
      <c r="O32" s="177">
        <v>11045638.310000001</v>
      </c>
      <c r="P32" s="177">
        <v>9246619.1300000008</v>
      </c>
      <c r="Q32" s="177">
        <v>36591.65</v>
      </c>
      <c r="R32" s="177">
        <v>1366529.53</v>
      </c>
      <c r="S32" s="177">
        <v>1978729.95</v>
      </c>
      <c r="T32" s="177">
        <v>3526112.84</v>
      </c>
      <c r="U32" s="177">
        <v>5799086.0599999996</v>
      </c>
      <c r="V32" s="177">
        <v>1740</v>
      </c>
      <c r="W32" s="177">
        <v>379.07</v>
      </c>
      <c r="X32" s="177">
        <v>359412.77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124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178">
        <v>196</v>
      </c>
      <c r="C10" s="178">
        <v>1</v>
      </c>
      <c r="D10" s="178">
        <v>0</v>
      </c>
      <c r="E10" s="178">
        <v>10</v>
      </c>
      <c r="F10" s="178">
        <v>0</v>
      </c>
      <c r="G10" s="178">
        <v>1</v>
      </c>
      <c r="H10" s="178">
        <v>8</v>
      </c>
      <c r="I10" s="178">
        <v>32</v>
      </c>
      <c r="J10" s="178">
        <v>6</v>
      </c>
      <c r="K10" s="178">
        <v>71</v>
      </c>
      <c r="L10" s="178">
        <v>2</v>
      </c>
      <c r="M10" s="178">
        <v>0</v>
      </c>
      <c r="N10" s="178">
        <v>3</v>
      </c>
      <c r="O10" s="178">
        <v>12</v>
      </c>
      <c r="P10" s="178">
        <v>17</v>
      </c>
      <c r="Q10" s="178">
        <v>0</v>
      </c>
      <c r="R10" s="178">
        <v>7</v>
      </c>
      <c r="S10" s="178">
        <v>4</v>
      </c>
      <c r="T10" s="178">
        <v>10</v>
      </c>
      <c r="U10" s="178">
        <v>12</v>
      </c>
      <c r="V10" s="178">
        <v>0</v>
      </c>
      <c r="W10" s="178">
        <v>0</v>
      </c>
      <c r="X10" s="178">
        <v>0</v>
      </c>
    </row>
    <row r="11" spans="1:24" x14ac:dyDescent="0.25">
      <c r="A11" s="2" t="s">
        <v>11</v>
      </c>
      <c r="B11" s="178">
        <v>51717</v>
      </c>
      <c r="C11" s="178">
        <v>1410</v>
      </c>
      <c r="D11" s="178">
        <v>5</v>
      </c>
      <c r="E11" s="178">
        <v>6666</v>
      </c>
      <c r="F11" s="178">
        <v>7</v>
      </c>
      <c r="G11" s="178">
        <v>27</v>
      </c>
      <c r="H11" s="178">
        <v>12872</v>
      </c>
      <c r="I11" s="178">
        <v>8476</v>
      </c>
      <c r="J11" s="178">
        <v>1773</v>
      </c>
      <c r="K11" s="178">
        <v>3163</v>
      </c>
      <c r="L11" s="178">
        <v>1189</v>
      </c>
      <c r="M11" s="178">
        <v>890</v>
      </c>
      <c r="N11" s="178">
        <v>241</v>
      </c>
      <c r="O11" s="178">
        <v>5543</v>
      </c>
      <c r="P11" s="178">
        <v>2281</v>
      </c>
      <c r="Q11" s="178">
        <v>25</v>
      </c>
      <c r="R11" s="178">
        <v>817</v>
      </c>
      <c r="S11" s="178">
        <v>206</v>
      </c>
      <c r="T11" s="178">
        <v>1315</v>
      </c>
      <c r="U11" s="178">
        <v>4695</v>
      </c>
      <c r="V11" s="178">
        <v>2</v>
      </c>
      <c r="W11" s="178">
        <v>0</v>
      </c>
      <c r="X11" s="178">
        <v>114</v>
      </c>
    </row>
    <row r="12" spans="1:24" x14ac:dyDescent="0.25">
      <c r="A12" s="2" t="s">
        <v>12</v>
      </c>
      <c r="B12" s="178">
        <v>4511</v>
      </c>
      <c r="C12" s="178">
        <v>65</v>
      </c>
      <c r="D12" s="178">
        <v>2</v>
      </c>
      <c r="E12" s="178">
        <v>595</v>
      </c>
      <c r="F12" s="178">
        <v>6</v>
      </c>
      <c r="G12" s="178">
        <v>13</v>
      </c>
      <c r="H12" s="178">
        <v>294</v>
      </c>
      <c r="I12" s="178">
        <v>1008</v>
      </c>
      <c r="J12" s="178">
        <v>198</v>
      </c>
      <c r="K12" s="178">
        <v>726</v>
      </c>
      <c r="L12" s="178">
        <v>113</v>
      </c>
      <c r="M12" s="178">
        <v>16</v>
      </c>
      <c r="N12" s="178">
        <v>113</v>
      </c>
      <c r="O12" s="178">
        <v>548</v>
      </c>
      <c r="P12" s="178">
        <v>369</v>
      </c>
      <c r="Q12" s="178">
        <v>1</v>
      </c>
      <c r="R12" s="178">
        <v>79</v>
      </c>
      <c r="S12" s="178">
        <v>62</v>
      </c>
      <c r="T12" s="178">
        <v>132</v>
      </c>
      <c r="U12" s="178">
        <v>169</v>
      </c>
      <c r="V12" s="178">
        <v>0</v>
      </c>
      <c r="W12" s="178">
        <v>0</v>
      </c>
      <c r="X12" s="178">
        <v>2</v>
      </c>
    </row>
    <row r="13" spans="1:24" x14ac:dyDescent="0.25">
      <c r="A13" s="2" t="s">
        <v>13</v>
      </c>
      <c r="B13" s="178">
        <v>13774</v>
      </c>
      <c r="C13" s="178">
        <v>255</v>
      </c>
      <c r="D13" s="178">
        <v>9</v>
      </c>
      <c r="E13" s="178">
        <v>1658</v>
      </c>
      <c r="F13" s="178">
        <v>4</v>
      </c>
      <c r="G13" s="178">
        <v>38</v>
      </c>
      <c r="H13" s="178">
        <v>1457</v>
      </c>
      <c r="I13" s="178">
        <v>3230</v>
      </c>
      <c r="J13" s="178">
        <v>641</v>
      </c>
      <c r="K13" s="178">
        <v>2080</v>
      </c>
      <c r="L13" s="178">
        <v>449</v>
      </c>
      <c r="M13" s="178">
        <v>67</v>
      </c>
      <c r="N13" s="178">
        <v>267</v>
      </c>
      <c r="O13" s="178">
        <v>1529</v>
      </c>
      <c r="P13" s="178">
        <v>889</v>
      </c>
      <c r="Q13" s="178">
        <v>6</v>
      </c>
      <c r="R13" s="178">
        <v>176</v>
      </c>
      <c r="S13" s="178">
        <v>180</v>
      </c>
      <c r="T13" s="178">
        <v>292</v>
      </c>
      <c r="U13" s="178">
        <v>533</v>
      </c>
      <c r="V13" s="178">
        <v>0</v>
      </c>
      <c r="W13" s="178">
        <v>1</v>
      </c>
      <c r="X13" s="178">
        <v>13</v>
      </c>
    </row>
    <row r="14" spans="1:24" x14ac:dyDescent="0.25">
      <c r="A14" s="2" t="s">
        <v>14</v>
      </c>
      <c r="B14" s="178">
        <v>7376</v>
      </c>
      <c r="C14" s="178">
        <v>189</v>
      </c>
      <c r="D14" s="178">
        <v>1</v>
      </c>
      <c r="E14" s="178">
        <v>717</v>
      </c>
      <c r="F14" s="178">
        <v>0</v>
      </c>
      <c r="G14" s="178">
        <v>1</v>
      </c>
      <c r="H14" s="178">
        <v>2223</v>
      </c>
      <c r="I14" s="178">
        <v>894</v>
      </c>
      <c r="J14" s="178">
        <v>262</v>
      </c>
      <c r="K14" s="178">
        <v>191</v>
      </c>
      <c r="L14" s="178">
        <v>168</v>
      </c>
      <c r="M14" s="178">
        <v>90</v>
      </c>
      <c r="N14" s="178">
        <v>40</v>
      </c>
      <c r="O14" s="178">
        <v>671</v>
      </c>
      <c r="P14" s="178">
        <v>375</v>
      </c>
      <c r="Q14" s="178">
        <v>1</v>
      </c>
      <c r="R14" s="178">
        <v>120</v>
      </c>
      <c r="S14" s="178">
        <v>12</v>
      </c>
      <c r="T14" s="178">
        <v>310</v>
      </c>
      <c r="U14" s="178">
        <v>1096</v>
      </c>
      <c r="V14" s="178">
        <v>0</v>
      </c>
      <c r="W14" s="178">
        <v>0</v>
      </c>
      <c r="X14" s="178">
        <v>15</v>
      </c>
    </row>
    <row r="15" spans="1:24" x14ac:dyDescent="0.25">
      <c r="A15" s="2" t="s">
        <v>15</v>
      </c>
      <c r="B15" s="178">
        <v>965</v>
      </c>
      <c r="C15" s="178">
        <v>10</v>
      </c>
      <c r="D15" s="178">
        <v>0</v>
      </c>
      <c r="E15" s="178">
        <v>30</v>
      </c>
      <c r="F15" s="178">
        <v>0</v>
      </c>
      <c r="G15" s="178">
        <v>1</v>
      </c>
      <c r="H15" s="178">
        <v>35</v>
      </c>
      <c r="I15" s="178">
        <v>84</v>
      </c>
      <c r="J15" s="178">
        <v>16</v>
      </c>
      <c r="K15" s="178">
        <v>27</v>
      </c>
      <c r="L15" s="178">
        <v>24</v>
      </c>
      <c r="M15" s="178">
        <v>2</v>
      </c>
      <c r="N15" s="178">
        <v>16</v>
      </c>
      <c r="O15" s="178">
        <v>53</v>
      </c>
      <c r="P15" s="178">
        <v>45</v>
      </c>
      <c r="Q15" s="178">
        <v>1</v>
      </c>
      <c r="R15" s="178">
        <v>11</v>
      </c>
      <c r="S15" s="178">
        <v>3</v>
      </c>
      <c r="T15" s="178">
        <v>13</v>
      </c>
      <c r="U15" s="178">
        <v>18</v>
      </c>
      <c r="V15" s="178">
        <v>0</v>
      </c>
      <c r="W15" s="178">
        <v>0</v>
      </c>
      <c r="X15" s="178">
        <v>576</v>
      </c>
    </row>
    <row r="16" spans="1:24" x14ac:dyDescent="0.25">
      <c r="A16" s="16" t="s">
        <v>107</v>
      </c>
      <c r="B16" s="180">
        <v>78539</v>
      </c>
      <c r="C16" s="180">
        <v>1930</v>
      </c>
      <c r="D16" s="180">
        <v>17</v>
      </c>
      <c r="E16" s="180">
        <v>9676</v>
      </c>
      <c r="F16" s="180">
        <v>17</v>
      </c>
      <c r="G16" s="180">
        <v>81</v>
      </c>
      <c r="H16" s="180">
        <v>16889</v>
      </c>
      <c r="I16" s="180">
        <v>13724</v>
      </c>
      <c r="J16" s="180">
        <v>2896</v>
      </c>
      <c r="K16" s="180">
        <v>6258</v>
      </c>
      <c r="L16" s="180">
        <v>1945</v>
      </c>
      <c r="M16" s="180">
        <v>1065</v>
      </c>
      <c r="N16" s="180">
        <v>680</v>
      </c>
      <c r="O16" s="180">
        <v>8356</v>
      </c>
      <c r="P16" s="180">
        <v>3976</v>
      </c>
      <c r="Q16" s="180">
        <v>34</v>
      </c>
      <c r="R16" s="180">
        <v>1210</v>
      </c>
      <c r="S16" s="180">
        <v>467</v>
      </c>
      <c r="T16" s="180">
        <v>2072</v>
      </c>
      <c r="U16" s="180">
        <v>6523</v>
      </c>
      <c r="V16" s="180">
        <v>2</v>
      </c>
      <c r="W16" s="180">
        <v>1</v>
      </c>
      <c r="X16" s="180">
        <v>720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178">
        <v>881</v>
      </c>
      <c r="C18" s="178">
        <v>12</v>
      </c>
      <c r="D18" s="178">
        <v>0</v>
      </c>
      <c r="E18" s="178">
        <v>87</v>
      </c>
      <c r="F18" s="178">
        <v>0</v>
      </c>
      <c r="G18" s="178">
        <v>5</v>
      </c>
      <c r="H18" s="178">
        <v>14</v>
      </c>
      <c r="I18" s="178">
        <v>140</v>
      </c>
      <c r="J18" s="178">
        <v>55</v>
      </c>
      <c r="K18" s="178">
        <v>240</v>
      </c>
      <c r="L18" s="178">
        <v>7</v>
      </c>
      <c r="M18" s="178">
        <v>0</v>
      </c>
      <c r="N18" s="178">
        <v>9</v>
      </c>
      <c r="O18" s="178">
        <v>32</v>
      </c>
      <c r="P18" s="178">
        <v>189</v>
      </c>
      <c r="Q18" s="178">
        <v>0</v>
      </c>
      <c r="R18" s="178">
        <v>38</v>
      </c>
      <c r="S18" s="178">
        <v>13</v>
      </c>
      <c r="T18" s="178">
        <v>22</v>
      </c>
      <c r="U18" s="178">
        <v>18</v>
      </c>
      <c r="V18" s="178">
        <v>0</v>
      </c>
      <c r="W18" s="178">
        <v>0</v>
      </c>
      <c r="X18" s="178">
        <v>0</v>
      </c>
    </row>
    <row r="19" spans="1:24" x14ac:dyDescent="0.25">
      <c r="A19" s="2" t="s">
        <v>11</v>
      </c>
      <c r="B19" s="178">
        <v>51653</v>
      </c>
      <c r="C19" s="178">
        <v>1408</v>
      </c>
      <c r="D19" s="178">
        <v>5</v>
      </c>
      <c r="E19" s="178">
        <v>6660</v>
      </c>
      <c r="F19" s="178">
        <v>7</v>
      </c>
      <c r="G19" s="178">
        <v>27</v>
      </c>
      <c r="H19" s="178">
        <v>12863</v>
      </c>
      <c r="I19" s="178">
        <v>8465</v>
      </c>
      <c r="J19" s="178">
        <v>1769</v>
      </c>
      <c r="K19" s="178">
        <v>3156</v>
      </c>
      <c r="L19" s="178">
        <v>1188</v>
      </c>
      <c r="M19" s="178">
        <v>888</v>
      </c>
      <c r="N19" s="178">
        <v>240</v>
      </c>
      <c r="O19" s="178">
        <v>5539</v>
      </c>
      <c r="P19" s="178">
        <v>2277</v>
      </c>
      <c r="Q19" s="178">
        <v>25</v>
      </c>
      <c r="R19" s="178">
        <v>814</v>
      </c>
      <c r="S19" s="178">
        <v>206</v>
      </c>
      <c r="T19" s="178">
        <v>1312</v>
      </c>
      <c r="U19" s="178">
        <v>4688</v>
      </c>
      <c r="V19" s="178">
        <v>2</v>
      </c>
      <c r="W19" s="178">
        <v>0</v>
      </c>
      <c r="X19" s="178">
        <v>114</v>
      </c>
    </row>
    <row r="20" spans="1:24" x14ac:dyDescent="0.25">
      <c r="A20" s="2" t="s">
        <v>12</v>
      </c>
      <c r="B20" s="178">
        <v>56047</v>
      </c>
      <c r="C20" s="178">
        <v>331</v>
      </c>
      <c r="D20" s="178">
        <v>56</v>
      </c>
      <c r="E20" s="178">
        <v>34793</v>
      </c>
      <c r="F20" s="178">
        <v>105</v>
      </c>
      <c r="G20" s="178">
        <v>40</v>
      </c>
      <c r="H20" s="178">
        <v>976</v>
      </c>
      <c r="I20" s="178">
        <v>3863</v>
      </c>
      <c r="J20" s="178">
        <v>3571</v>
      </c>
      <c r="K20" s="178">
        <v>3412</v>
      </c>
      <c r="L20" s="178">
        <v>401</v>
      </c>
      <c r="M20" s="178">
        <v>22</v>
      </c>
      <c r="N20" s="178">
        <v>1220</v>
      </c>
      <c r="O20" s="178">
        <v>2993</v>
      </c>
      <c r="P20" s="178">
        <v>2672</v>
      </c>
      <c r="Q20" s="178">
        <v>2</v>
      </c>
      <c r="R20" s="178">
        <v>320</v>
      </c>
      <c r="S20" s="178">
        <v>404</v>
      </c>
      <c r="T20" s="178">
        <v>386</v>
      </c>
      <c r="U20" s="178">
        <v>478</v>
      </c>
      <c r="V20" s="178">
        <v>0</v>
      </c>
      <c r="W20" s="178">
        <v>0</v>
      </c>
      <c r="X20" s="178">
        <v>2</v>
      </c>
    </row>
    <row r="21" spans="1:24" x14ac:dyDescent="0.25">
      <c r="A21" s="2" t="s">
        <v>13</v>
      </c>
      <c r="B21" s="178">
        <v>107944</v>
      </c>
      <c r="C21" s="178">
        <v>2016</v>
      </c>
      <c r="D21" s="178">
        <v>1925</v>
      </c>
      <c r="E21" s="178">
        <v>35134</v>
      </c>
      <c r="F21" s="178">
        <v>107</v>
      </c>
      <c r="G21" s="178">
        <v>306</v>
      </c>
      <c r="H21" s="178">
        <v>10753</v>
      </c>
      <c r="I21" s="178">
        <v>16859</v>
      </c>
      <c r="J21" s="178">
        <v>6902</v>
      </c>
      <c r="K21" s="178">
        <v>10954</v>
      </c>
      <c r="L21" s="178">
        <v>2854</v>
      </c>
      <c r="M21" s="178">
        <v>191</v>
      </c>
      <c r="N21" s="178">
        <v>1211</v>
      </c>
      <c r="O21" s="178">
        <v>6576</v>
      </c>
      <c r="P21" s="178">
        <v>6336</v>
      </c>
      <c r="Q21" s="178">
        <v>25</v>
      </c>
      <c r="R21" s="178">
        <v>453</v>
      </c>
      <c r="S21" s="178">
        <v>1507</v>
      </c>
      <c r="T21" s="178">
        <v>2083</v>
      </c>
      <c r="U21" s="178">
        <v>1722</v>
      </c>
      <c r="V21" s="178">
        <v>0</v>
      </c>
      <c r="W21" s="178">
        <v>1</v>
      </c>
      <c r="X21" s="178">
        <v>29</v>
      </c>
    </row>
    <row r="22" spans="1:24" x14ac:dyDescent="0.25">
      <c r="A22" s="2" t="s">
        <v>14</v>
      </c>
      <c r="B22" s="178">
        <v>7373</v>
      </c>
      <c r="C22" s="178">
        <v>189</v>
      </c>
      <c r="D22" s="178">
        <v>1</v>
      </c>
      <c r="E22" s="178">
        <v>716</v>
      </c>
      <c r="F22" s="178">
        <v>0</v>
      </c>
      <c r="G22" s="178">
        <v>1</v>
      </c>
      <c r="H22" s="178">
        <v>2223</v>
      </c>
      <c r="I22" s="178">
        <v>893</v>
      </c>
      <c r="J22" s="178">
        <v>262</v>
      </c>
      <c r="K22" s="178">
        <v>190</v>
      </c>
      <c r="L22" s="178">
        <v>168</v>
      </c>
      <c r="M22" s="178">
        <v>90</v>
      </c>
      <c r="N22" s="178">
        <v>40</v>
      </c>
      <c r="O22" s="178">
        <v>671</v>
      </c>
      <c r="P22" s="178">
        <v>375</v>
      </c>
      <c r="Q22" s="178">
        <v>1</v>
      </c>
      <c r="R22" s="178">
        <v>120</v>
      </c>
      <c r="S22" s="178">
        <v>12</v>
      </c>
      <c r="T22" s="178">
        <v>310</v>
      </c>
      <c r="U22" s="178">
        <v>1096</v>
      </c>
      <c r="V22" s="178">
        <v>0</v>
      </c>
      <c r="W22" s="178">
        <v>0</v>
      </c>
      <c r="X22" s="178">
        <v>15</v>
      </c>
    </row>
    <row r="23" spans="1:24" x14ac:dyDescent="0.25">
      <c r="A23" s="2" t="s">
        <v>15</v>
      </c>
      <c r="B23" s="178">
        <v>965</v>
      </c>
      <c r="C23" s="178">
        <v>10</v>
      </c>
      <c r="D23" s="178">
        <v>0</v>
      </c>
      <c r="E23" s="178">
        <v>30</v>
      </c>
      <c r="F23" s="178">
        <v>0</v>
      </c>
      <c r="G23" s="178">
        <v>1</v>
      </c>
      <c r="H23" s="178">
        <v>35</v>
      </c>
      <c r="I23" s="178">
        <v>84</v>
      </c>
      <c r="J23" s="178">
        <v>16</v>
      </c>
      <c r="K23" s="178">
        <v>27</v>
      </c>
      <c r="L23" s="178">
        <v>24</v>
      </c>
      <c r="M23" s="178">
        <v>2</v>
      </c>
      <c r="N23" s="178">
        <v>16</v>
      </c>
      <c r="O23" s="178">
        <v>53</v>
      </c>
      <c r="P23" s="178">
        <v>45</v>
      </c>
      <c r="Q23" s="178">
        <v>1</v>
      </c>
      <c r="R23" s="178">
        <v>11</v>
      </c>
      <c r="S23" s="178">
        <v>3</v>
      </c>
      <c r="T23" s="178">
        <v>13</v>
      </c>
      <c r="U23" s="178">
        <v>18</v>
      </c>
      <c r="V23" s="178">
        <v>0</v>
      </c>
      <c r="W23" s="178">
        <v>0</v>
      </c>
      <c r="X23" s="178">
        <v>576</v>
      </c>
    </row>
    <row r="24" spans="1:24" x14ac:dyDescent="0.25">
      <c r="A24" s="16" t="s">
        <v>107</v>
      </c>
      <c r="B24" s="180">
        <v>224863</v>
      </c>
      <c r="C24" s="180">
        <v>3966</v>
      </c>
      <c r="D24" s="180">
        <v>1987</v>
      </c>
      <c r="E24" s="180">
        <v>77420</v>
      </c>
      <c r="F24" s="180">
        <v>219</v>
      </c>
      <c r="G24" s="180">
        <v>380</v>
      </c>
      <c r="H24" s="180">
        <v>26864</v>
      </c>
      <c r="I24" s="180">
        <v>30304</v>
      </c>
      <c r="J24" s="180">
        <v>12575</v>
      </c>
      <c r="K24" s="180">
        <v>17979</v>
      </c>
      <c r="L24" s="180">
        <v>4642</v>
      </c>
      <c r="M24" s="180">
        <v>1193</v>
      </c>
      <c r="N24" s="180">
        <v>2736</v>
      </c>
      <c r="O24" s="180">
        <v>15864</v>
      </c>
      <c r="P24" s="180">
        <v>11894</v>
      </c>
      <c r="Q24" s="180">
        <v>54</v>
      </c>
      <c r="R24" s="180">
        <v>1756</v>
      </c>
      <c r="S24" s="180">
        <v>2145</v>
      </c>
      <c r="T24" s="180">
        <v>4126</v>
      </c>
      <c r="U24" s="180">
        <v>8020</v>
      </c>
      <c r="V24" s="180">
        <v>2</v>
      </c>
      <c r="W24" s="180">
        <v>1</v>
      </c>
      <c r="X24" s="180">
        <v>736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179">
        <v>448115.89</v>
      </c>
      <c r="C26" s="179">
        <v>7317.39</v>
      </c>
      <c r="D26" s="179">
        <v>0</v>
      </c>
      <c r="E26" s="179">
        <v>17268.03</v>
      </c>
      <c r="F26" s="179">
        <v>0</v>
      </c>
      <c r="G26" s="179">
        <v>4715.54</v>
      </c>
      <c r="H26" s="179">
        <v>10662.91</v>
      </c>
      <c r="I26" s="179">
        <v>46827.92</v>
      </c>
      <c r="J26" s="179">
        <v>17507.060000000001</v>
      </c>
      <c r="K26" s="179">
        <v>159456.84</v>
      </c>
      <c r="L26" s="179">
        <v>5565.71</v>
      </c>
      <c r="M26" s="179">
        <v>0</v>
      </c>
      <c r="N26" s="179">
        <v>6379.87</v>
      </c>
      <c r="O26" s="179">
        <v>24497.360000000001</v>
      </c>
      <c r="P26" s="179">
        <v>78497.899999999994</v>
      </c>
      <c r="Q26" s="179">
        <v>0</v>
      </c>
      <c r="R26" s="179">
        <v>31623.11</v>
      </c>
      <c r="S26" s="179">
        <v>7881.64</v>
      </c>
      <c r="T26" s="179">
        <v>18629.88</v>
      </c>
      <c r="U26" s="179">
        <v>11284.73</v>
      </c>
      <c r="V26" s="179">
        <v>0</v>
      </c>
      <c r="W26" s="179">
        <v>0</v>
      </c>
      <c r="X26" s="179">
        <v>0</v>
      </c>
    </row>
    <row r="27" spans="1:24" x14ac:dyDescent="0.25">
      <c r="A27" s="2" t="s">
        <v>11</v>
      </c>
      <c r="B27" s="179">
        <v>39665857.799999997</v>
      </c>
      <c r="C27" s="179">
        <v>1137726.67</v>
      </c>
      <c r="D27" s="179">
        <v>2910</v>
      </c>
      <c r="E27" s="179">
        <v>5157279.3600000003</v>
      </c>
      <c r="F27" s="179">
        <v>4740</v>
      </c>
      <c r="G27" s="179">
        <v>20428.810000000001</v>
      </c>
      <c r="H27" s="179">
        <v>10610807.689999999</v>
      </c>
      <c r="I27" s="179">
        <v>6073308.7999999998</v>
      </c>
      <c r="J27" s="179">
        <v>1349854.23</v>
      </c>
      <c r="K27" s="179">
        <v>2201892.13</v>
      </c>
      <c r="L27" s="179">
        <v>911955.42</v>
      </c>
      <c r="M27" s="179">
        <v>626958.1</v>
      </c>
      <c r="N27" s="179">
        <v>188896.19</v>
      </c>
      <c r="O27" s="179">
        <v>4214404.16</v>
      </c>
      <c r="P27" s="179">
        <v>1807459.33</v>
      </c>
      <c r="Q27" s="179">
        <v>17648.080000000002</v>
      </c>
      <c r="R27" s="179">
        <v>615784.81000000006</v>
      </c>
      <c r="S27" s="179">
        <v>135258.70000000001</v>
      </c>
      <c r="T27" s="179">
        <v>1051516.06</v>
      </c>
      <c r="U27" s="179">
        <v>3447313.69</v>
      </c>
      <c r="V27" s="179">
        <v>1110</v>
      </c>
      <c r="W27" s="179">
        <v>0</v>
      </c>
      <c r="X27" s="179">
        <v>88605.57</v>
      </c>
    </row>
    <row r="28" spans="1:24" x14ac:dyDescent="0.25">
      <c r="A28" s="2" t="s">
        <v>12</v>
      </c>
      <c r="B28" s="179">
        <v>22279596.469999999</v>
      </c>
      <c r="C28" s="179">
        <v>226136.15</v>
      </c>
      <c r="D28" s="179">
        <v>22934.36</v>
      </c>
      <c r="E28" s="179">
        <v>10875904.26</v>
      </c>
      <c r="F28" s="179">
        <v>51625.08</v>
      </c>
      <c r="G28" s="179">
        <v>32837.03</v>
      </c>
      <c r="H28" s="179">
        <v>669139.12</v>
      </c>
      <c r="I28" s="179">
        <v>2454439.31</v>
      </c>
      <c r="J28" s="179">
        <v>1011460.44</v>
      </c>
      <c r="K28" s="179">
        <v>2359634.9900000002</v>
      </c>
      <c r="L28" s="179">
        <v>302902.28999999998</v>
      </c>
      <c r="M28" s="179">
        <v>16210.99</v>
      </c>
      <c r="N28" s="179">
        <v>651180.05000000005</v>
      </c>
      <c r="O28" s="179">
        <v>1444761.58</v>
      </c>
      <c r="P28" s="179">
        <v>1168549.74</v>
      </c>
      <c r="Q28" s="179">
        <v>812.41</v>
      </c>
      <c r="R28" s="179">
        <v>199590.27</v>
      </c>
      <c r="S28" s="179">
        <v>180841.5</v>
      </c>
      <c r="T28" s="179">
        <v>294422.75</v>
      </c>
      <c r="U28" s="179">
        <v>314178.71000000002</v>
      </c>
      <c r="V28" s="179">
        <v>0</v>
      </c>
      <c r="W28" s="179">
        <v>0</v>
      </c>
      <c r="X28" s="179">
        <v>2035.44</v>
      </c>
    </row>
    <row r="29" spans="1:24" x14ac:dyDescent="0.25">
      <c r="A29" s="2" t="s">
        <v>13</v>
      </c>
      <c r="B29" s="179">
        <v>57259435.060000002</v>
      </c>
      <c r="C29" s="179">
        <v>1221383.1000000001</v>
      </c>
      <c r="D29" s="179">
        <v>646675.12</v>
      </c>
      <c r="E29" s="179">
        <v>17959845</v>
      </c>
      <c r="F29" s="179">
        <v>39140.58</v>
      </c>
      <c r="G29" s="179">
        <v>154299.97</v>
      </c>
      <c r="H29" s="179">
        <v>6579088.0099999998</v>
      </c>
      <c r="I29" s="179">
        <v>8359046.1699999999</v>
      </c>
      <c r="J29" s="179">
        <v>3403607.57</v>
      </c>
      <c r="K29" s="179">
        <v>5880188.7999999998</v>
      </c>
      <c r="L29" s="179">
        <v>1561527.52</v>
      </c>
      <c r="M29" s="179">
        <v>110144.67</v>
      </c>
      <c r="N29" s="179">
        <v>702846.49</v>
      </c>
      <c r="O29" s="179">
        <v>3949267.5</v>
      </c>
      <c r="P29" s="179">
        <v>3793312.04</v>
      </c>
      <c r="Q29" s="179">
        <v>13883.22</v>
      </c>
      <c r="R29" s="179">
        <v>248640.18</v>
      </c>
      <c r="S29" s="179">
        <v>622067.23</v>
      </c>
      <c r="T29" s="179">
        <v>1107787.6399999999</v>
      </c>
      <c r="U29" s="179">
        <v>893502.6</v>
      </c>
      <c r="V29" s="179">
        <v>0</v>
      </c>
      <c r="W29" s="179">
        <v>330</v>
      </c>
      <c r="X29" s="179">
        <v>12851.65</v>
      </c>
    </row>
    <row r="30" spans="1:24" x14ac:dyDescent="0.25">
      <c r="A30" s="2" t="s">
        <v>14</v>
      </c>
      <c r="B30" s="179">
        <v>2576049.62</v>
      </c>
      <c r="C30" s="179">
        <v>65879.199999999997</v>
      </c>
      <c r="D30" s="179">
        <v>360</v>
      </c>
      <c r="E30" s="179">
        <v>249658.07</v>
      </c>
      <c r="F30" s="179">
        <v>0</v>
      </c>
      <c r="G30" s="179">
        <v>360</v>
      </c>
      <c r="H30" s="179">
        <v>788669.24</v>
      </c>
      <c r="I30" s="179">
        <v>311158.5</v>
      </c>
      <c r="J30" s="179">
        <v>91285.17</v>
      </c>
      <c r="K30" s="179">
        <v>64891.98</v>
      </c>
      <c r="L30" s="179">
        <v>59267.99</v>
      </c>
      <c r="M30" s="179">
        <v>29885.1</v>
      </c>
      <c r="N30" s="179">
        <v>14182.55</v>
      </c>
      <c r="O30" s="179">
        <v>235774.65</v>
      </c>
      <c r="P30" s="179">
        <v>130289.66</v>
      </c>
      <c r="Q30" s="179">
        <v>360</v>
      </c>
      <c r="R30" s="179">
        <v>41956.67</v>
      </c>
      <c r="S30" s="179">
        <v>4008.74</v>
      </c>
      <c r="T30" s="179">
        <v>106244.17</v>
      </c>
      <c r="U30" s="179">
        <v>376759.23</v>
      </c>
      <c r="V30" s="179">
        <v>0</v>
      </c>
      <c r="W30" s="179">
        <v>0</v>
      </c>
      <c r="X30" s="179">
        <v>5058.7</v>
      </c>
    </row>
    <row r="31" spans="1:24" x14ac:dyDescent="0.25">
      <c r="A31" s="2" t="s">
        <v>15</v>
      </c>
      <c r="B31" s="179">
        <v>338261.13</v>
      </c>
      <c r="C31" s="179">
        <v>3600</v>
      </c>
      <c r="D31" s="179">
        <v>0</v>
      </c>
      <c r="E31" s="179">
        <v>10488</v>
      </c>
      <c r="F31" s="179">
        <v>0</v>
      </c>
      <c r="G31" s="179">
        <v>360</v>
      </c>
      <c r="H31" s="179">
        <v>12078.34</v>
      </c>
      <c r="I31" s="179">
        <v>29348.51</v>
      </c>
      <c r="J31" s="179">
        <v>5565.29</v>
      </c>
      <c r="K31" s="179">
        <v>9468.25</v>
      </c>
      <c r="L31" s="179">
        <v>8293.68</v>
      </c>
      <c r="M31" s="179">
        <v>720</v>
      </c>
      <c r="N31" s="179">
        <v>5760</v>
      </c>
      <c r="O31" s="179">
        <v>18683.07</v>
      </c>
      <c r="P31" s="179">
        <v>16026.38</v>
      </c>
      <c r="Q31" s="179">
        <v>360</v>
      </c>
      <c r="R31" s="179">
        <v>3785.76</v>
      </c>
      <c r="S31" s="179">
        <v>1080</v>
      </c>
      <c r="T31" s="179">
        <v>4467.6099999999997</v>
      </c>
      <c r="U31" s="179">
        <v>6476.67</v>
      </c>
      <c r="V31" s="179">
        <v>0</v>
      </c>
      <c r="W31" s="179">
        <v>0</v>
      </c>
      <c r="X31" s="179">
        <v>201699.57</v>
      </c>
    </row>
    <row r="32" spans="1:24" x14ac:dyDescent="0.25">
      <c r="A32" s="16" t="s">
        <v>107</v>
      </c>
      <c r="B32" s="181">
        <v>122567315.97</v>
      </c>
      <c r="C32" s="181">
        <v>2662042.5099999998</v>
      </c>
      <c r="D32" s="181">
        <v>672879.48</v>
      </c>
      <c r="E32" s="181">
        <v>34270442.719999999</v>
      </c>
      <c r="F32" s="181">
        <v>95505.66</v>
      </c>
      <c r="G32" s="181">
        <v>213001.35</v>
      </c>
      <c r="H32" s="181">
        <v>18670445.309999999</v>
      </c>
      <c r="I32" s="181">
        <v>17274129.210000001</v>
      </c>
      <c r="J32" s="181">
        <v>5879279.7599999998</v>
      </c>
      <c r="K32" s="181">
        <v>10675532.99</v>
      </c>
      <c r="L32" s="181">
        <v>2849512.61</v>
      </c>
      <c r="M32" s="181">
        <v>783918.86</v>
      </c>
      <c r="N32" s="181">
        <v>1569245.15</v>
      </c>
      <c r="O32" s="181">
        <v>9887388.3200000003</v>
      </c>
      <c r="P32" s="181">
        <v>6994135.0499999998</v>
      </c>
      <c r="Q32" s="181">
        <v>33063.71</v>
      </c>
      <c r="R32" s="181">
        <v>1141380.8</v>
      </c>
      <c r="S32" s="181">
        <v>951137.81</v>
      </c>
      <c r="T32" s="181">
        <v>2583068.11</v>
      </c>
      <c r="U32" s="181">
        <v>5049515.63</v>
      </c>
      <c r="V32" s="181">
        <v>1110</v>
      </c>
      <c r="W32" s="181">
        <v>330</v>
      </c>
      <c r="X32" s="181">
        <v>310250.93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125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182">
        <v>148</v>
      </c>
      <c r="C10" s="182">
        <v>3</v>
      </c>
      <c r="D10" s="182">
        <v>0</v>
      </c>
      <c r="E10" s="182">
        <v>6</v>
      </c>
      <c r="F10" s="182">
        <v>0</v>
      </c>
      <c r="G10" s="182">
        <v>0</v>
      </c>
      <c r="H10" s="182">
        <v>5</v>
      </c>
      <c r="I10" s="182">
        <v>27</v>
      </c>
      <c r="J10" s="182">
        <v>6</v>
      </c>
      <c r="K10" s="182">
        <v>33</v>
      </c>
      <c r="L10" s="182">
        <v>3</v>
      </c>
      <c r="M10" s="182">
        <v>0</v>
      </c>
      <c r="N10" s="182">
        <v>2</v>
      </c>
      <c r="O10" s="182">
        <v>14</v>
      </c>
      <c r="P10" s="182">
        <v>24</v>
      </c>
      <c r="Q10" s="182">
        <v>0</v>
      </c>
      <c r="R10" s="182">
        <v>7</v>
      </c>
      <c r="S10" s="182">
        <v>1</v>
      </c>
      <c r="T10" s="182">
        <v>9</v>
      </c>
      <c r="U10" s="182">
        <v>8</v>
      </c>
      <c r="V10" s="182">
        <v>0</v>
      </c>
      <c r="W10" s="182">
        <v>0</v>
      </c>
      <c r="X10" s="182">
        <v>0</v>
      </c>
    </row>
    <row r="11" spans="1:24" x14ac:dyDescent="0.25">
      <c r="A11" s="2" t="s">
        <v>11</v>
      </c>
      <c r="B11" s="182">
        <v>31406</v>
      </c>
      <c r="C11" s="182">
        <v>845</v>
      </c>
      <c r="D11" s="182">
        <v>3</v>
      </c>
      <c r="E11" s="182">
        <v>3855</v>
      </c>
      <c r="F11" s="182">
        <v>2</v>
      </c>
      <c r="G11" s="182">
        <v>23</v>
      </c>
      <c r="H11" s="182">
        <v>7505</v>
      </c>
      <c r="I11" s="182">
        <v>5600</v>
      </c>
      <c r="J11" s="182">
        <v>1098</v>
      </c>
      <c r="K11" s="182">
        <v>1771</v>
      </c>
      <c r="L11" s="182">
        <v>735</v>
      </c>
      <c r="M11" s="182">
        <v>550</v>
      </c>
      <c r="N11" s="182">
        <v>142</v>
      </c>
      <c r="O11" s="182">
        <v>3477</v>
      </c>
      <c r="P11" s="182">
        <v>1379</v>
      </c>
      <c r="Q11" s="182">
        <v>12</v>
      </c>
      <c r="R11" s="182">
        <v>481</v>
      </c>
      <c r="S11" s="182">
        <v>126</v>
      </c>
      <c r="T11" s="182">
        <v>782</v>
      </c>
      <c r="U11" s="182">
        <v>2943</v>
      </c>
      <c r="V11" s="182">
        <v>1</v>
      </c>
      <c r="W11" s="182">
        <v>0</v>
      </c>
      <c r="X11" s="182">
        <v>76</v>
      </c>
    </row>
    <row r="12" spans="1:24" x14ac:dyDescent="0.25">
      <c r="A12" s="2" t="s">
        <v>12</v>
      </c>
      <c r="B12" s="182">
        <v>6896</v>
      </c>
      <c r="C12" s="182">
        <v>103</v>
      </c>
      <c r="D12" s="182">
        <v>0</v>
      </c>
      <c r="E12" s="182">
        <v>826</v>
      </c>
      <c r="F12" s="182">
        <v>2</v>
      </c>
      <c r="G12" s="182">
        <v>18</v>
      </c>
      <c r="H12" s="182">
        <v>428</v>
      </c>
      <c r="I12" s="182">
        <v>1514</v>
      </c>
      <c r="J12" s="182">
        <v>333</v>
      </c>
      <c r="K12" s="182">
        <v>1088</v>
      </c>
      <c r="L12" s="182">
        <v>184</v>
      </c>
      <c r="M12" s="182">
        <v>16</v>
      </c>
      <c r="N12" s="182">
        <v>170</v>
      </c>
      <c r="O12" s="182">
        <v>896</v>
      </c>
      <c r="P12" s="182">
        <v>668</v>
      </c>
      <c r="Q12" s="182">
        <v>0</v>
      </c>
      <c r="R12" s="182">
        <v>124</v>
      </c>
      <c r="S12" s="182">
        <v>69</v>
      </c>
      <c r="T12" s="182">
        <v>191</v>
      </c>
      <c r="U12" s="182">
        <v>263</v>
      </c>
      <c r="V12" s="182">
        <v>0</v>
      </c>
      <c r="W12" s="182">
        <v>0</v>
      </c>
      <c r="X12" s="182">
        <v>3</v>
      </c>
    </row>
    <row r="13" spans="1:24" x14ac:dyDescent="0.25">
      <c r="A13" s="2" t="s">
        <v>13</v>
      </c>
      <c r="B13" s="182">
        <v>0</v>
      </c>
      <c r="C13" s="182">
        <v>0</v>
      </c>
      <c r="D13" s="182">
        <v>0</v>
      </c>
      <c r="E13" s="182">
        <v>0</v>
      </c>
      <c r="F13" s="182">
        <v>0</v>
      </c>
      <c r="G13" s="182">
        <v>0</v>
      </c>
      <c r="H13" s="182">
        <v>0</v>
      </c>
      <c r="I13" s="182">
        <v>0</v>
      </c>
      <c r="J13" s="182">
        <v>0</v>
      </c>
      <c r="K13" s="182">
        <v>0</v>
      </c>
      <c r="L13" s="182">
        <v>0</v>
      </c>
      <c r="M13" s="182">
        <v>0</v>
      </c>
      <c r="N13" s="182">
        <v>0</v>
      </c>
      <c r="O13" s="182">
        <v>0</v>
      </c>
      <c r="P13" s="182">
        <v>0</v>
      </c>
      <c r="Q13" s="182">
        <v>0</v>
      </c>
      <c r="R13" s="182">
        <v>0</v>
      </c>
      <c r="S13" s="182">
        <v>0</v>
      </c>
      <c r="T13" s="182">
        <v>0</v>
      </c>
      <c r="U13" s="182">
        <v>0</v>
      </c>
      <c r="V13" s="182">
        <v>0</v>
      </c>
      <c r="W13" s="182">
        <v>0</v>
      </c>
      <c r="X13" s="182">
        <v>0</v>
      </c>
    </row>
    <row r="14" spans="1:24" x14ac:dyDescent="0.25">
      <c r="A14" s="2" t="s">
        <v>14</v>
      </c>
      <c r="B14" s="182">
        <v>5542</v>
      </c>
      <c r="C14" s="182">
        <v>141</v>
      </c>
      <c r="D14" s="182">
        <v>1</v>
      </c>
      <c r="E14" s="182">
        <v>510</v>
      </c>
      <c r="F14" s="182">
        <v>0</v>
      </c>
      <c r="G14" s="182">
        <v>0</v>
      </c>
      <c r="H14" s="182">
        <v>1666</v>
      </c>
      <c r="I14" s="182">
        <v>702</v>
      </c>
      <c r="J14" s="182">
        <v>195</v>
      </c>
      <c r="K14" s="182">
        <v>119</v>
      </c>
      <c r="L14" s="182">
        <v>128</v>
      </c>
      <c r="M14" s="182">
        <v>72</v>
      </c>
      <c r="N14" s="182">
        <v>35</v>
      </c>
      <c r="O14" s="182">
        <v>615</v>
      </c>
      <c r="P14" s="182">
        <v>307</v>
      </c>
      <c r="Q14" s="182">
        <v>1</v>
      </c>
      <c r="R14" s="182">
        <v>105</v>
      </c>
      <c r="S14" s="182">
        <v>9</v>
      </c>
      <c r="T14" s="182">
        <v>205</v>
      </c>
      <c r="U14" s="182">
        <v>721</v>
      </c>
      <c r="V14" s="182">
        <v>0</v>
      </c>
      <c r="W14" s="182">
        <v>0</v>
      </c>
      <c r="X14" s="182">
        <v>10</v>
      </c>
    </row>
    <row r="15" spans="1:24" x14ac:dyDescent="0.25">
      <c r="A15" s="2" t="s">
        <v>15</v>
      </c>
      <c r="B15" s="182">
        <v>703</v>
      </c>
      <c r="C15" s="182">
        <v>8</v>
      </c>
      <c r="D15" s="182">
        <v>0</v>
      </c>
      <c r="E15" s="182">
        <v>20</v>
      </c>
      <c r="F15" s="182">
        <v>0</v>
      </c>
      <c r="G15" s="182">
        <v>1</v>
      </c>
      <c r="H15" s="182">
        <v>26</v>
      </c>
      <c r="I15" s="182">
        <v>62</v>
      </c>
      <c r="J15" s="182">
        <v>11</v>
      </c>
      <c r="K15" s="182">
        <v>23</v>
      </c>
      <c r="L15" s="182">
        <v>14</v>
      </c>
      <c r="M15" s="182">
        <v>0</v>
      </c>
      <c r="N15" s="182">
        <v>6</v>
      </c>
      <c r="O15" s="182">
        <v>42</v>
      </c>
      <c r="P15" s="182">
        <v>32</v>
      </c>
      <c r="Q15" s="182">
        <v>0</v>
      </c>
      <c r="R15" s="182">
        <v>12</v>
      </c>
      <c r="S15" s="182">
        <v>2</v>
      </c>
      <c r="T15" s="182">
        <v>10</v>
      </c>
      <c r="U15" s="182">
        <v>15</v>
      </c>
      <c r="V15" s="182">
        <v>0</v>
      </c>
      <c r="W15" s="182">
        <v>0</v>
      </c>
      <c r="X15" s="182">
        <v>419</v>
      </c>
    </row>
    <row r="16" spans="1:24" x14ac:dyDescent="0.25">
      <c r="A16" s="16" t="s">
        <v>107</v>
      </c>
      <c r="B16" s="184">
        <v>44695</v>
      </c>
      <c r="C16" s="184">
        <v>1100</v>
      </c>
      <c r="D16" s="184">
        <v>4</v>
      </c>
      <c r="E16" s="184">
        <v>5217</v>
      </c>
      <c r="F16" s="184">
        <v>4</v>
      </c>
      <c r="G16" s="184">
        <v>42</v>
      </c>
      <c r="H16" s="184">
        <v>9630</v>
      </c>
      <c r="I16" s="184">
        <v>7905</v>
      </c>
      <c r="J16" s="184">
        <v>1643</v>
      </c>
      <c r="K16" s="184">
        <v>3034</v>
      </c>
      <c r="L16" s="184">
        <v>1064</v>
      </c>
      <c r="M16" s="184">
        <v>638</v>
      </c>
      <c r="N16" s="184">
        <v>355</v>
      </c>
      <c r="O16" s="184">
        <v>5044</v>
      </c>
      <c r="P16" s="184">
        <v>2410</v>
      </c>
      <c r="Q16" s="184">
        <v>13</v>
      </c>
      <c r="R16" s="184">
        <v>729</v>
      </c>
      <c r="S16" s="184">
        <v>207</v>
      </c>
      <c r="T16" s="184">
        <v>1197</v>
      </c>
      <c r="U16" s="184">
        <v>3950</v>
      </c>
      <c r="V16" s="184">
        <v>1</v>
      </c>
      <c r="W16" s="184">
        <v>0</v>
      </c>
      <c r="X16" s="184">
        <v>508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182">
        <v>893</v>
      </c>
      <c r="C18" s="182">
        <v>11</v>
      </c>
      <c r="D18" s="182">
        <v>0</v>
      </c>
      <c r="E18" s="182">
        <v>605</v>
      </c>
      <c r="F18" s="182">
        <v>0</v>
      </c>
      <c r="G18" s="182">
        <v>0</v>
      </c>
      <c r="H18" s="182">
        <v>5</v>
      </c>
      <c r="I18" s="182">
        <v>72</v>
      </c>
      <c r="J18" s="182">
        <v>6</v>
      </c>
      <c r="K18" s="182">
        <v>77</v>
      </c>
      <c r="L18" s="182">
        <v>6</v>
      </c>
      <c r="M18" s="182">
        <v>0</v>
      </c>
      <c r="N18" s="182">
        <v>6</v>
      </c>
      <c r="O18" s="182">
        <v>25</v>
      </c>
      <c r="P18" s="182">
        <v>46</v>
      </c>
      <c r="Q18" s="182">
        <v>0</v>
      </c>
      <c r="R18" s="182">
        <v>8</v>
      </c>
      <c r="S18" s="182">
        <v>6</v>
      </c>
      <c r="T18" s="182">
        <v>12</v>
      </c>
      <c r="U18" s="182">
        <v>8</v>
      </c>
      <c r="V18" s="182">
        <v>0</v>
      </c>
      <c r="W18" s="182">
        <v>0</v>
      </c>
      <c r="X18" s="182">
        <v>0</v>
      </c>
    </row>
    <row r="19" spans="1:24" x14ac:dyDescent="0.25">
      <c r="A19" s="2" t="s">
        <v>11</v>
      </c>
      <c r="B19" s="182">
        <v>31374</v>
      </c>
      <c r="C19" s="182">
        <v>844</v>
      </c>
      <c r="D19" s="182">
        <v>3</v>
      </c>
      <c r="E19" s="182">
        <v>3851</v>
      </c>
      <c r="F19" s="182">
        <v>2</v>
      </c>
      <c r="G19" s="182">
        <v>23</v>
      </c>
      <c r="H19" s="182">
        <v>7498</v>
      </c>
      <c r="I19" s="182">
        <v>5597</v>
      </c>
      <c r="J19" s="182">
        <v>1097</v>
      </c>
      <c r="K19" s="182">
        <v>1767</v>
      </c>
      <c r="L19" s="182">
        <v>733</v>
      </c>
      <c r="M19" s="182">
        <v>549</v>
      </c>
      <c r="N19" s="182">
        <v>142</v>
      </c>
      <c r="O19" s="182">
        <v>3475</v>
      </c>
      <c r="P19" s="182">
        <v>1378</v>
      </c>
      <c r="Q19" s="182">
        <v>12</v>
      </c>
      <c r="R19" s="182">
        <v>481</v>
      </c>
      <c r="S19" s="182">
        <v>126</v>
      </c>
      <c r="T19" s="182">
        <v>781</v>
      </c>
      <c r="U19" s="182">
        <v>2938</v>
      </c>
      <c r="V19" s="182">
        <v>1</v>
      </c>
      <c r="W19" s="182">
        <v>0</v>
      </c>
      <c r="X19" s="182">
        <v>76</v>
      </c>
    </row>
    <row r="20" spans="1:24" x14ac:dyDescent="0.25">
      <c r="A20" s="2" t="s">
        <v>12</v>
      </c>
      <c r="B20" s="182">
        <v>45738</v>
      </c>
      <c r="C20" s="182">
        <v>296</v>
      </c>
      <c r="D20" s="182">
        <v>0</v>
      </c>
      <c r="E20" s="182">
        <v>29819</v>
      </c>
      <c r="F20" s="182">
        <v>7</v>
      </c>
      <c r="G20" s="182">
        <v>34</v>
      </c>
      <c r="H20" s="182">
        <v>737</v>
      </c>
      <c r="I20" s="182">
        <v>3511</v>
      </c>
      <c r="J20" s="182">
        <v>2280</v>
      </c>
      <c r="K20" s="182">
        <v>2611</v>
      </c>
      <c r="L20" s="182">
        <v>306</v>
      </c>
      <c r="M20" s="182">
        <v>12</v>
      </c>
      <c r="N20" s="182">
        <v>378</v>
      </c>
      <c r="O20" s="182">
        <v>2387</v>
      </c>
      <c r="P20" s="182">
        <v>2290</v>
      </c>
      <c r="Q20" s="182">
        <v>0</v>
      </c>
      <c r="R20" s="182">
        <v>189</v>
      </c>
      <c r="S20" s="182">
        <v>175</v>
      </c>
      <c r="T20" s="182">
        <v>307</v>
      </c>
      <c r="U20" s="182">
        <v>397</v>
      </c>
      <c r="V20" s="182">
        <v>0</v>
      </c>
      <c r="W20" s="182">
        <v>0</v>
      </c>
      <c r="X20" s="182">
        <v>2</v>
      </c>
    </row>
    <row r="21" spans="1:24" x14ac:dyDescent="0.25">
      <c r="A21" s="2" t="s">
        <v>13</v>
      </c>
      <c r="B21" s="182">
        <v>0</v>
      </c>
      <c r="C21" s="182">
        <v>0</v>
      </c>
      <c r="D21" s="182">
        <v>0</v>
      </c>
      <c r="E21" s="182">
        <v>0</v>
      </c>
      <c r="F21" s="182">
        <v>0</v>
      </c>
      <c r="G21" s="182">
        <v>0</v>
      </c>
      <c r="H21" s="182">
        <v>0</v>
      </c>
      <c r="I21" s="182">
        <v>0</v>
      </c>
      <c r="J21" s="182">
        <v>0</v>
      </c>
      <c r="K21" s="182">
        <v>0</v>
      </c>
      <c r="L21" s="182">
        <v>0</v>
      </c>
      <c r="M21" s="182">
        <v>0</v>
      </c>
      <c r="N21" s="182">
        <v>0</v>
      </c>
      <c r="O21" s="182">
        <v>0</v>
      </c>
      <c r="P21" s="182">
        <v>0</v>
      </c>
      <c r="Q21" s="182">
        <v>0</v>
      </c>
      <c r="R21" s="182">
        <v>0</v>
      </c>
      <c r="S21" s="182">
        <v>0</v>
      </c>
      <c r="T21" s="182">
        <v>0</v>
      </c>
      <c r="U21" s="182">
        <v>0</v>
      </c>
      <c r="V21" s="182">
        <v>0</v>
      </c>
      <c r="W21" s="182">
        <v>0</v>
      </c>
      <c r="X21" s="182">
        <v>0</v>
      </c>
    </row>
    <row r="22" spans="1:24" x14ac:dyDescent="0.25">
      <c r="A22" s="2" t="s">
        <v>14</v>
      </c>
      <c r="B22" s="182">
        <v>5539</v>
      </c>
      <c r="C22" s="182">
        <v>141</v>
      </c>
      <c r="D22" s="182">
        <v>1</v>
      </c>
      <c r="E22" s="182">
        <v>510</v>
      </c>
      <c r="F22" s="182">
        <v>0</v>
      </c>
      <c r="G22" s="182">
        <v>0</v>
      </c>
      <c r="H22" s="182">
        <v>1664</v>
      </c>
      <c r="I22" s="182">
        <v>702</v>
      </c>
      <c r="J22" s="182">
        <v>195</v>
      </c>
      <c r="K22" s="182">
        <v>119</v>
      </c>
      <c r="L22" s="182">
        <v>128</v>
      </c>
      <c r="M22" s="182">
        <v>72</v>
      </c>
      <c r="N22" s="182">
        <v>35</v>
      </c>
      <c r="O22" s="182">
        <v>614</v>
      </c>
      <c r="P22" s="182">
        <v>307</v>
      </c>
      <c r="Q22" s="182">
        <v>1</v>
      </c>
      <c r="R22" s="182">
        <v>105</v>
      </c>
      <c r="S22" s="182">
        <v>9</v>
      </c>
      <c r="T22" s="182">
        <v>205</v>
      </c>
      <c r="U22" s="182">
        <v>721</v>
      </c>
      <c r="V22" s="182">
        <v>0</v>
      </c>
      <c r="W22" s="182">
        <v>0</v>
      </c>
      <c r="X22" s="182">
        <v>10</v>
      </c>
    </row>
    <row r="23" spans="1:24" x14ac:dyDescent="0.25">
      <c r="A23" s="2" t="s">
        <v>15</v>
      </c>
      <c r="B23" s="182">
        <v>703</v>
      </c>
      <c r="C23" s="182">
        <v>8</v>
      </c>
      <c r="D23" s="182">
        <v>0</v>
      </c>
      <c r="E23" s="182">
        <v>20</v>
      </c>
      <c r="F23" s="182">
        <v>0</v>
      </c>
      <c r="G23" s="182">
        <v>1</v>
      </c>
      <c r="H23" s="182">
        <v>26</v>
      </c>
      <c r="I23" s="182">
        <v>62</v>
      </c>
      <c r="J23" s="182">
        <v>11</v>
      </c>
      <c r="K23" s="182">
        <v>23</v>
      </c>
      <c r="L23" s="182">
        <v>14</v>
      </c>
      <c r="M23" s="182">
        <v>0</v>
      </c>
      <c r="N23" s="182">
        <v>6</v>
      </c>
      <c r="O23" s="182">
        <v>42</v>
      </c>
      <c r="P23" s="182">
        <v>32</v>
      </c>
      <c r="Q23" s="182">
        <v>0</v>
      </c>
      <c r="R23" s="182">
        <v>12</v>
      </c>
      <c r="S23" s="182">
        <v>2</v>
      </c>
      <c r="T23" s="182">
        <v>10</v>
      </c>
      <c r="U23" s="182">
        <v>15</v>
      </c>
      <c r="V23" s="182">
        <v>0</v>
      </c>
      <c r="W23" s="182">
        <v>0</v>
      </c>
      <c r="X23" s="182">
        <v>419</v>
      </c>
    </row>
    <row r="24" spans="1:24" x14ac:dyDescent="0.25">
      <c r="A24" s="16" t="s">
        <v>107</v>
      </c>
      <c r="B24" s="184">
        <v>84247</v>
      </c>
      <c r="C24" s="184">
        <v>1300</v>
      </c>
      <c r="D24" s="184">
        <v>4</v>
      </c>
      <c r="E24" s="184">
        <v>34805</v>
      </c>
      <c r="F24" s="184">
        <v>9</v>
      </c>
      <c r="G24" s="184">
        <v>58</v>
      </c>
      <c r="H24" s="184">
        <v>9930</v>
      </c>
      <c r="I24" s="184">
        <v>9944</v>
      </c>
      <c r="J24" s="184">
        <v>3589</v>
      </c>
      <c r="K24" s="184">
        <v>4597</v>
      </c>
      <c r="L24" s="184">
        <v>1187</v>
      </c>
      <c r="M24" s="184">
        <v>633</v>
      </c>
      <c r="N24" s="184">
        <v>567</v>
      </c>
      <c r="O24" s="184">
        <v>6543</v>
      </c>
      <c r="P24" s="184">
        <v>4053</v>
      </c>
      <c r="Q24" s="184">
        <v>13</v>
      </c>
      <c r="R24" s="184">
        <v>795</v>
      </c>
      <c r="S24" s="184">
        <v>318</v>
      </c>
      <c r="T24" s="184">
        <v>1315</v>
      </c>
      <c r="U24" s="184">
        <v>4079</v>
      </c>
      <c r="V24" s="184">
        <v>1</v>
      </c>
      <c r="W24" s="184">
        <v>0</v>
      </c>
      <c r="X24" s="184">
        <v>507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183">
        <v>199279.39</v>
      </c>
      <c r="C26" s="183">
        <v>3583.01</v>
      </c>
      <c r="D26" s="183">
        <v>0</v>
      </c>
      <c r="E26" s="183">
        <v>62490.9</v>
      </c>
      <c r="F26" s="183">
        <v>0</v>
      </c>
      <c r="G26" s="183">
        <v>0</v>
      </c>
      <c r="H26" s="183">
        <v>2250.6999999999998</v>
      </c>
      <c r="I26" s="183">
        <v>39191.99</v>
      </c>
      <c r="J26" s="183">
        <v>3037</v>
      </c>
      <c r="K26" s="183">
        <v>31011.49</v>
      </c>
      <c r="L26" s="183">
        <v>1823.86</v>
      </c>
      <c r="M26" s="183">
        <v>0</v>
      </c>
      <c r="N26" s="183">
        <v>3160.98</v>
      </c>
      <c r="O26" s="183">
        <v>14818.15</v>
      </c>
      <c r="P26" s="183">
        <v>19487.87</v>
      </c>
      <c r="Q26" s="183">
        <v>0</v>
      </c>
      <c r="R26" s="183">
        <v>5551.17</v>
      </c>
      <c r="S26" s="183">
        <v>1869</v>
      </c>
      <c r="T26" s="183">
        <v>7330.13</v>
      </c>
      <c r="U26" s="183">
        <v>3673.14</v>
      </c>
      <c r="V26" s="183">
        <v>0</v>
      </c>
      <c r="W26" s="183">
        <v>0</v>
      </c>
      <c r="X26" s="183">
        <v>0</v>
      </c>
    </row>
    <row r="27" spans="1:24" x14ac:dyDescent="0.25">
      <c r="A27" s="2" t="s">
        <v>11</v>
      </c>
      <c r="B27" s="183">
        <v>14204828.6</v>
      </c>
      <c r="C27" s="183">
        <v>410480.11</v>
      </c>
      <c r="D27" s="183">
        <v>1140</v>
      </c>
      <c r="E27" s="183">
        <v>1764051.43</v>
      </c>
      <c r="F27" s="183">
        <v>1080</v>
      </c>
      <c r="G27" s="183">
        <v>9660</v>
      </c>
      <c r="H27" s="183">
        <v>3744336.25</v>
      </c>
      <c r="I27" s="183">
        <v>2313735.59</v>
      </c>
      <c r="J27" s="183">
        <v>496564.96</v>
      </c>
      <c r="K27" s="183">
        <v>677031.5</v>
      </c>
      <c r="L27" s="183">
        <v>337231.29</v>
      </c>
      <c r="M27" s="183">
        <v>228201.71</v>
      </c>
      <c r="N27" s="183">
        <v>64737.35</v>
      </c>
      <c r="O27" s="183">
        <v>1571402.53</v>
      </c>
      <c r="P27" s="183">
        <v>649889.5</v>
      </c>
      <c r="Q27" s="183">
        <v>5865.16</v>
      </c>
      <c r="R27" s="183">
        <v>216663.49</v>
      </c>
      <c r="S27" s="183">
        <v>44116.98</v>
      </c>
      <c r="T27" s="183">
        <v>378364.76</v>
      </c>
      <c r="U27" s="183">
        <v>1253975.99</v>
      </c>
      <c r="V27" s="183">
        <v>300</v>
      </c>
      <c r="W27" s="183">
        <v>0</v>
      </c>
      <c r="X27" s="183">
        <v>36000</v>
      </c>
    </row>
    <row r="28" spans="1:24" x14ac:dyDescent="0.25">
      <c r="A28" s="2" t="s">
        <v>12</v>
      </c>
      <c r="B28" s="183">
        <v>14310606.060000001</v>
      </c>
      <c r="C28" s="183">
        <v>132789.51999999999</v>
      </c>
      <c r="D28" s="183">
        <v>0</v>
      </c>
      <c r="E28" s="183">
        <v>8181995.8799999999</v>
      </c>
      <c r="F28" s="183">
        <v>3163.7</v>
      </c>
      <c r="G28" s="183">
        <v>14206.22</v>
      </c>
      <c r="H28" s="183">
        <v>301188.17</v>
      </c>
      <c r="I28" s="183">
        <v>1328284.2</v>
      </c>
      <c r="J28" s="183">
        <v>724900.72</v>
      </c>
      <c r="K28" s="183">
        <v>1219498.29</v>
      </c>
      <c r="L28" s="183">
        <v>153452.10999999999</v>
      </c>
      <c r="M28" s="183">
        <v>9000.26</v>
      </c>
      <c r="N28" s="183">
        <v>140474.93</v>
      </c>
      <c r="O28" s="183">
        <v>820271.28</v>
      </c>
      <c r="P28" s="183">
        <v>811446.78</v>
      </c>
      <c r="Q28" s="183">
        <v>0</v>
      </c>
      <c r="R28" s="183">
        <v>73980.490000000005</v>
      </c>
      <c r="S28" s="183">
        <v>73575.87</v>
      </c>
      <c r="T28" s="183">
        <v>146364.74</v>
      </c>
      <c r="U28" s="183">
        <v>174636.9</v>
      </c>
      <c r="V28" s="183">
        <v>0</v>
      </c>
      <c r="W28" s="183">
        <v>0</v>
      </c>
      <c r="X28" s="183">
        <v>1376</v>
      </c>
    </row>
    <row r="29" spans="1:24" x14ac:dyDescent="0.25">
      <c r="A29" s="2" t="s">
        <v>13</v>
      </c>
      <c r="B29" s="183">
        <v>0</v>
      </c>
      <c r="C29" s="183">
        <v>0</v>
      </c>
      <c r="D29" s="183">
        <v>0</v>
      </c>
      <c r="E29" s="183">
        <v>0</v>
      </c>
      <c r="F29" s="183">
        <v>0</v>
      </c>
      <c r="G29" s="183">
        <v>0</v>
      </c>
      <c r="H29" s="183">
        <v>0</v>
      </c>
      <c r="I29" s="183">
        <v>0</v>
      </c>
      <c r="J29" s="183">
        <v>0</v>
      </c>
      <c r="K29" s="183">
        <v>0</v>
      </c>
      <c r="L29" s="183">
        <v>0</v>
      </c>
      <c r="M29" s="183">
        <v>0</v>
      </c>
      <c r="N29" s="183">
        <v>0</v>
      </c>
      <c r="O29" s="183">
        <v>0</v>
      </c>
      <c r="P29" s="183">
        <v>0</v>
      </c>
      <c r="Q29" s="183">
        <v>0</v>
      </c>
      <c r="R29" s="183">
        <v>0</v>
      </c>
      <c r="S29" s="183">
        <v>0</v>
      </c>
      <c r="T29" s="183">
        <v>0</v>
      </c>
      <c r="U29" s="183">
        <v>0</v>
      </c>
      <c r="V29" s="183">
        <v>0</v>
      </c>
      <c r="W29" s="183">
        <v>0</v>
      </c>
      <c r="X29" s="183">
        <v>0</v>
      </c>
    </row>
    <row r="30" spans="1:24" x14ac:dyDescent="0.25">
      <c r="A30" s="2" t="s">
        <v>14</v>
      </c>
      <c r="B30" s="183">
        <v>1130913.8799999999</v>
      </c>
      <c r="C30" s="183">
        <v>28943.93</v>
      </c>
      <c r="D30" s="183">
        <v>210</v>
      </c>
      <c r="E30" s="183">
        <v>103512.67</v>
      </c>
      <c r="F30" s="183">
        <v>0</v>
      </c>
      <c r="G30" s="183">
        <v>0</v>
      </c>
      <c r="H30" s="183">
        <v>345316.55</v>
      </c>
      <c r="I30" s="183">
        <v>142029.04</v>
      </c>
      <c r="J30" s="183">
        <v>39633.03</v>
      </c>
      <c r="K30" s="183">
        <v>23933.759999999998</v>
      </c>
      <c r="L30" s="183">
        <v>25817.040000000001</v>
      </c>
      <c r="M30" s="183">
        <v>14014.56</v>
      </c>
      <c r="N30" s="183">
        <v>7117.36</v>
      </c>
      <c r="O30" s="183">
        <v>126069.94</v>
      </c>
      <c r="P30" s="183">
        <v>62437.63</v>
      </c>
      <c r="Q30" s="183">
        <v>210</v>
      </c>
      <c r="R30" s="183">
        <v>21522.52</v>
      </c>
      <c r="S30" s="183">
        <v>1838.79</v>
      </c>
      <c r="T30" s="183">
        <v>41516.35</v>
      </c>
      <c r="U30" s="183">
        <v>144734.01</v>
      </c>
      <c r="V30" s="183">
        <v>0</v>
      </c>
      <c r="W30" s="183">
        <v>0</v>
      </c>
      <c r="X30" s="183">
        <v>2056.6999999999998</v>
      </c>
    </row>
    <row r="31" spans="1:24" x14ac:dyDescent="0.25">
      <c r="A31" s="2" t="s">
        <v>15</v>
      </c>
      <c r="B31" s="183">
        <v>143201.93</v>
      </c>
      <c r="C31" s="183">
        <v>1680</v>
      </c>
      <c r="D31" s="183">
        <v>0</v>
      </c>
      <c r="E31" s="183">
        <v>4127.6000000000004</v>
      </c>
      <c r="F31" s="183">
        <v>0</v>
      </c>
      <c r="G31" s="183">
        <v>210</v>
      </c>
      <c r="H31" s="183">
        <v>5382.06</v>
      </c>
      <c r="I31" s="183">
        <v>12791.61</v>
      </c>
      <c r="J31" s="183">
        <v>2253.88</v>
      </c>
      <c r="K31" s="183">
        <v>4485.24</v>
      </c>
      <c r="L31" s="183">
        <v>2727.45</v>
      </c>
      <c r="M31" s="183">
        <v>0</v>
      </c>
      <c r="N31" s="183">
        <v>1205.44</v>
      </c>
      <c r="O31" s="183">
        <v>8564.3700000000008</v>
      </c>
      <c r="P31" s="183">
        <v>6351.36</v>
      </c>
      <c r="Q31" s="183">
        <v>0</v>
      </c>
      <c r="R31" s="183">
        <v>2472.98</v>
      </c>
      <c r="S31" s="183">
        <v>420</v>
      </c>
      <c r="T31" s="183">
        <v>2100</v>
      </c>
      <c r="U31" s="183">
        <v>3150</v>
      </c>
      <c r="V31" s="183">
        <v>0</v>
      </c>
      <c r="W31" s="183">
        <v>0</v>
      </c>
      <c r="X31" s="183">
        <v>85279.94</v>
      </c>
    </row>
    <row r="32" spans="1:24" x14ac:dyDescent="0.25">
      <c r="A32" s="16" t="s">
        <v>107</v>
      </c>
      <c r="B32" s="185">
        <v>29988829.859999999</v>
      </c>
      <c r="C32" s="185">
        <v>577476.56999999995</v>
      </c>
      <c r="D32" s="185">
        <v>1350</v>
      </c>
      <c r="E32" s="185">
        <v>10116178.48</v>
      </c>
      <c r="F32" s="185">
        <v>4243.7</v>
      </c>
      <c r="G32" s="185">
        <v>24076.22</v>
      </c>
      <c r="H32" s="185">
        <v>4398473.7300000004</v>
      </c>
      <c r="I32" s="185">
        <v>3836032.43</v>
      </c>
      <c r="J32" s="185">
        <v>1266389.5900000001</v>
      </c>
      <c r="K32" s="185">
        <v>1955960.28</v>
      </c>
      <c r="L32" s="185">
        <v>521051.75</v>
      </c>
      <c r="M32" s="185">
        <v>251216.53</v>
      </c>
      <c r="N32" s="185">
        <v>216696.06</v>
      </c>
      <c r="O32" s="185">
        <v>2541126.27</v>
      </c>
      <c r="P32" s="185">
        <v>1549613.14</v>
      </c>
      <c r="Q32" s="185">
        <v>6075.16</v>
      </c>
      <c r="R32" s="185">
        <v>320190.65000000002</v>
      </c>
      <c r="S32" s="185">
        <v>121820.64</v>
      </c>
      <c r="T32" s="185">
        <v>575675.98</v>
      </c>
      <c r="U32" s="185">
        <v>1580170.04</v>
      </c>
      <c r="V32" s="185">
        <v>300</v>
      </c>
      <c r="W32" s="185">
        <v>0</v>
      </c>
      <c r="X32" s="185">
        <v>124712.64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126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186">
        <v>119</v>
      </c>
      <c r="C10" s="186">
        <v>4</v>
      </c>
      <c r="D10" s="186">
        <v>0</v>
      </c>
      <c r="E10" s="186">
        <v>8</v>
      </c>
      <c r="F10" s="186">
        <v>0</v>
      </c>
      <c r="G10" s="186">
        <v>0</v>
      </c>
      <c r="H10" s="186">
        <v>4</v>
      </c>
      <c r="I10" s="186">
        <v>17</v>
      </c>
      <c r="J10" s="186">
        <v>2</v>
      </c>
      <c r="K10" s="186">
        <v>42</v>
      </c>
      <c r="L10" s="186">
        <v>0</v>
      </c>
      <c r="M10" s="186">
        <v>0</v>
      </c>
      <c r="N10" s="186">
        <v>6</v>
      </c>
      <c r="O10" s="186">
        <v>7</v>
      </c>
      <c r="P10" s="186">
        <v>11</v>
      </c>
      <c r="Q10" s="186">
        <v>0</v>
      </c>
      <c r="R10" s="186">
        <v>4</v>
      </c>
      <c r="S10" s="186">
        <v>1</v>
      </c>
      <c r="T10" s="186">
        <v>7</v>
      </c>
      <c r="U10" s="186">
        <v>6</v>
      </c>
      <c r="V10" s="186">
        <v>0</v>
      </c>
      <c r="W10" s="186">
        <v>0</v>
      </c>
      <c r="X10" s="186">
        <v>0</v>
      </c>
    </row>
    <row r="11" spans="1:24" x14ac:dyDescent="0.25">
      <c r="A11" s="2" t="s">
        <v>11</v>
      </c>
      <c r="B11" s="186">
        <v>33429</v>
      </c>
      <c r="C11" s="186">
        <v>852</v>
      </c>
      <c r="D11" s="186">
        <v>1</v>
      </c>
      <c r="E11" s="186">
        <v>3958</v>
      </c>
      <c r="F11" s="186">
        <v>4</v>
      </c>
      <c r="G11" s="186">
        <v>21</v>
      </c>
      <c r="H11" s="186">
        <v>7853</v>
      </c>
      <c r="I11" s="186">
        <v>5868</v>
      </c>
      <c r="J11" s="186">
        <v>1084</v>
      </c>
      <c r="K11" s="186">
        <v>2201</v>
      </c>
      <c r="L11" s="186">
        <v>730</v>
      </c>
      <c r="M11" s="186">
        <v>620</v>
      </c>
      <c r="N11" s="186">
        <v>151</v>
      </c>
      <c r="O11" s="186">
        <v>3776</v>
      </c>
      <c r="P11" s="186">
        <v>1394</v>
      </c>
      <c r="Q11" s="186">
        <v>11</v>
      </c>
      <c r="R11" s="186">
        <v>491</v>
      </c>
      <c r="S11" s="186">
        <v>164</v>
      </c>
      <c r="T11" s="186">
        <v>746</v>
      </c>
      <c r="U11" s="186">
        <v>3421</v>
      </c>
      <c r="V11" s="186">
        <v>1</v>
      </c>
      <c r="W11" s="186">
        <v>0</v>
      </c>
      <c r="X11" s="186">
        <v>82</v>
      </c>
    </row>
    <row r="12" spans="1:24" x14ac:dyDescent="0.25">
      <c r="A12" s="2" t="s">
        <v>12</v>
      </c>
      <c r="B12" s="186">
        <v>6697</v>
      </c>
      <c r="C12" s="186">
        <v>87</v>
      </c>
      <c r="D12" s="186">
        <v>0</v>
      </c>
      <c r="E12" s="186">
        <v>842</v>
      </c>
      <c r="F12" s="186">
        <v>4</v>
      </c>
      <c r="G12" s="186">
        <v>19</v>
      </c>
      <c r="H12" s="186">
        <v>399</v>
      </c>
      <c r="I12" s="186">
        <v>1418</v>
      </c>
      <c r="J12" s="186">
        <v>294</v>
      </c>
      <c r="K12" s="186">
        <v>1345</v>
      </c>
      <c r="L12" s="186">
        <v>163</v>
      </c>
      <c r="M12" s="186">
        <v>23</v>
      </c>
      <c r="N12" s="186">
        <v>146</v>
      </c>
      <c r="O12" s="186">
        <v>754</v>
      </c>
      <c r="P12" s="186">
        <v>590</v>
      </c>
      <c r="Q12" s="186">
        <v>2</v>
      </c>
      <c r="R12" s="186">
        <v>104</v>
      </c>
      <c r="S12" s="186">
        <v>65</v>
      </c>
      <c r="T12" s="186">
        <v>188</v>
      </c>
      <c r="U12" s="186">
        <v>253</v>
      </c>
      <c r="V12" s="186">
        <v>0</v>
      </c>
      <c r="W12" s="186">
        <v>0</v>
      </c>
      <c r="X12" s="186">
        <v>1</v>
      </c>
    </row>
    <row r="13" spans="1:24" x14ac:dyDescent="0.25">
      <c r="A13" s="2" t="s">
        <v>13</v>
      </c>
      <c r="B13" s="186">
        <v>0</v>
      </c>
      <c r="C13" s="186">
        <v>0</v>
      </c>
      <c r="D13" s="186">
        <v>0</v>
      </c>
      <c r="E13" s="186">
        <v>0</v>
      </c>
      <c r="F13" s="186">
        <v>0</v>
      </c>
      <c r="G13" s="186">
        <v>0</v>
      </c>
      <c r="H13" s="186">
        <v>0</v>
      </c>
      <c r="I13" s="186">
        <v>0</v>
      </c>
      <c r="J13" s="186">
        <v>0</v>
      </c>
      <c r="K13" s="186">
        <v>0</v>
      </c>
      <c r="L13" s="186">
        <v>0</v>
      </c>
      <c r="M13" s="186">
        <v>0</v>
      </c>
      <c r="N13" s="186">
        <v>0</v>
      </c>
      <c r="O13" s="186">
        <v>0</v>
      </c>
      <c r="P13" s="186">
        <v>0</v>
      </c>
      <c r="Q13" s="186">
        <v>0</v>
      </c>
      <c r="R13" s="186">
        <v>0</v>
      </c>
      <c r="S13" s="186">
        <v>0</v>
      </c>
      <c r="T13" s="186">
        <v>0</v>
      </c>
      <c r="U13" s="186">
        <v>0</v>
      </c>
      <c r="V13" s="186">
        <v>0</v>
      </c>
      <c r="W13" s="186">
        <v>0</v>
      </c>
      <c r="X13" s="186">
        <v>0</v>
      </c>
    </row>
    <row r="14" spans="1:24" x14ac:dyDescent="0.25">
      <c r="A14" s="2" t="s">
        <v>14</v>
      </c>
      <c r="B14" s="186">
        <v>5462</v>
      </c>
      <c r="C14" s="186">
        <v>147</v>
      </c>
      <c r="D14" s="186">
        <v>1</v>
      </c>
      <c r="E14" s="186">
        <v>518</v>
      </c>
      <c r="F14" s="186">
        <v>0</v>
      </c>
      <c r="G14" s="186">
        <v>2</v>
      </c>
      <c r="H14" s="186">
        <v>1647</v>
      </c>
      <c r="I14" s="186">
        <v>677</v>
      </c>
      <c r="J14" s="186">
        <v>185</v>
      </c>
      <c r="K14" s="186">
        <v>122</v>
      </c>
      <c r="L14" s="186">
        <v>130</v>
      </c>
      <c r="M14" s="186">
        <v>62</v>
      </c>
      <c r="N14" s="186">
        <v>27</v>
      </c>
      <c r="O14" s="186">
        <v>564</v>
      </c>
      <c r="P14" s="186">
        <v>285</v>
      </c>
      <c r="Q14" s="186">
        <v>1</v>
      </c>
      <c r="R14" s="186">
        <v>86</v>
      </c>
      <c r="S14" s="186">
        <v>5</v>
      </c>
      <c r="T14" s="186">
        <v>206</v>
      </c>
      <c r="U14" s="186">
        <v>789</v>
      </c>
      <c r="V14" s="186">
        <v>0</v>
      </c>
      <c r="W14" s="186">
        <v>0</v>
      </c>
      <c r="X14" s="186">
        <v>8</v>
      </c>
    </row>
    <row r="15" spans="1:24" x14ac:dyDescent="0.25">
      <c r="A15" s="2" t="s">
        <v>15</v>
      </c>
      <c r="B15" s="186">
        <v>663</v>
      </c>
      <c r="C15" s="186">
        <v>8</v>
      </c>
      <c r="D15" s="186">
        <v>0</v>
      </c>
      <c r="E15" s="186">
        <v>17</v>
      </c>
      <c r="F15" s="186">
        <v>0</v>
      </c>
      <c r="G15" s="186">
        <v>1</v>
      </c>
      <c r="H15" s="186">
        <v>22</v>
      </c>
      <c r="I15" s="186">
        <v>62</v>
      </c>
      <c r="J15" s="186">
        <v>8</v>
      </c>
      <c r="K15" s="186">
        <v>21</v>
      </c>
      <c r="L15" s="186">
        <v>18</v>
      </c>
      <c r="M15" s="186">
        <v>0</v>
      </c>
      <c r="N15" s="186">
        <v>9</v>
      </c>
      <c r="O15" s="186">
        <v>39</v>
      </c>
      <c r="P15" s="186">
        <v>32</v>
      </c>
      <c r="Q15" s="186">
        <v>0</v>
      </c>
      <c r="R15" s="186">
        <v>11</v>
      </c>
      <c r="S15" s="186">
        <v>1</v>
      </c>
      <c r="T15" s="186">
        <v>16</v>
      </c>
      <c r="U15" s="186">
        <v>17</v>
      </c>
      <c r="V15" s="186">
        <v>0</v>
      </c>
      <c r="W15" s="186">
        <v>0</v>
      </c>
      <c r="X15" s="186">
        <v>381</v>
      </c>
    </row>
    <row r="16" spans="1:24" x14ac:dyDescent="0.25">
      <c r="A16" s="16" t="s">
        <v>107</v>
      </c>
      <c r="B16" s="188">
        <v>46370</v>
      </c>
      <c r="C16" s="188">
        <v>1098</v>
      </c>
      <c r="D16" s="188">
        <v>2</v>
      </c>
      <c r="E16" s="188">
        <v>5343</v>
      </c>
      <c r="F16" s="188">
        <v>8</v>
      </c>
      <c r="G16" s="188">
        <v>43</v>
      </c>
      <c r="H16" s="188">
        <v>9925</v>
      </c>
      <c r="I16" s="188">
        <v>8042</v>
      </c>
      <c r="J16" s="188">
        <v>1573</v>
      </c>
      <c r="K16" s="188">
        <v>3731</v>
      </c>
      <c r="L16" s="188">
        <v>1041</v>
      </c>
      <c r="M16" s="188">
        <v>705</v>
      </c>
      <c r="N16" s="188">
        <v>339</v>
      </c>
      <c r="O16" s="188">
        <v>5140</v>
      </c>
      <c r="P16" s="188">
        <v>2312</v>
      </c>
      <c r="Q16" s="188">
        <v>14</v>
      </c>
      <c r="R16" s="188">
        <v>696</v>
      </c>
      <c r="S16" s="188">
        <v>236</v>
      </c>
      <c r="T16" s="188">
        <v>1163</v>
      </c>
      <c r="U16" s="188">
        <v>4486</v>
      </c>
      <c r="V16" s="188">
        <v>1</v>
      </c>
      <c r="W16" s="188">
        <v>0</v>
      </c>
      <c r="X16" s="188">
        <v>472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186">
        <v>276</v>
      </c>
      <c r="C18" s="186">
        <v>13</v>
      </c>
      <c r="D18" s="186">
        <v>0</v>
      </c>
      <c r="E18" s="186">
        <v>18</v>
      </c>
      <c r="F18" s="186">
        <v>0</v>
      </c>
      <c r="G18" s="186">
        <v>0</v>
      </c>
      <c r="H18" s="186">
        <v>5</v>
      </c>
      <c r="I18" s="186">
        <v>27</v>
      </c>
      <c r="J18" s="186">
        <v>1</v>
      </c>
      <c r="K18" s="186">
        <v>123</v>
      </c>
      <c r="L18" s="186">
        <v>0</v>
      </c>
      <c r="M18" s="186">
        <v>0</v>
      </c>
      <c r="N18" s="186">
        <v>12</v>
      </c>
      <c r="O18" s="186">
        <v>11</v>
      </c>
      <c r="P18" s="186">
        <v>20</v>
      </c>
      <c r="Q18" s="186">
        <v>0</v>
      </c>
      <c r="R18" s="186">
        <v>18</v>
      </c>
      <c r="S18" s="186">
        <v>3</v>
      </c>
      <c r="T18" s="186">
        <v>18</v>
      </c>
      <c r="U18" s="186">
        <v>7</v>
      </c>
      <c r="V18" s="186">
        <v>0</v>
      </c>
      <c r="W18" s="186">
        <v>0</v>
      </c>
      <c r="X18" s="186">
        <v>0</v>
      </c>
    </row>
    <row r="19" spans="1:24" x14ac:dyDescent="0.25">
      <c r="A19" s="2" t="s">
        <v>11</v>
      </c>
      <c r="B19" s="186">
        <v>33397</v>
      </c>
      <c r="C19" s="186">
        <v>850</v>
      </c>
      <c r="D19" s="186">
        <v>1</v>
      </c>
      <c r="E19" s="186">
        <v>3957</v>
      </c>
      <c r="F19" s="186">
        <v>4</v>
      </c>
      <c r="G19" s="186">
        <v>21</v>
      </c>
      <c r="H19" s="186">
        <v>7851</v>
      </c>
      <c r="I19" s="186">
        <v>5860</v>
      </c>
      <c r="J19" s="186">
        <v>1082</v>
      </c>
      <c r="K19" s="186">
        <v>2199</v>
      </c>
      <c r="L19" s="186">
        <v>730</v>
      </c>
      <c r="M19" s="186">
        <v>619</v>
      </c>
      <c r="N19" s="186">
        <v>150</v>
      </c>
      <c r="O19" s="186">
        <v>3772</v>
      </c>
      <c r="P19" s="186">
        <v>1393</v>
      </c>
      <c r="Q19" s="186">
        <v>11</v>
      </c>
      <c r="R19" s="186">
        <v>491</v>
      </c>
      <c r="S19" s="186">
        <v>164</v>
      </c>
      <c r="T19" s="186">
        <v>744</v>
      </c>
      <c r="U19" s="186">
        <v>3415</v>
      </c>
      <c r="V19" s="186">
        <v>1</v>
      </c>
      <c r="W19" s="186">
        <v>0</v>
      </c>
      <c r="X19" s="186">
        <v>82</v>
      </c>
    </row>
    <row r="20" spans="1:24" x14ac:dyDescent="0.25">
      <c r="A20" s="2" t="s">
        <v>12</v>
      </c>
      <c r="B20" s="186">
        <v>56242</v>
      </c>
      <c r="C20" s="186">
        <v>346</v>
      </c>
      <c r="D20" s="186">
        <v>0</v>
      </c>
      <c r="E20" s="186">
        <v>37254</v>
      </c>
      <c r="F20" s="186">
        <v>14</v>
      </c>
      <c r="G20" s="186">
        <v>39</v>
      </c>
      <c r="H20" s="186">
        <v>873</v>
      </c>
      <c r="I20" s="186">
        <v>3983</v>
      </c>
      <c r="J20" s="186">
        <v>2769</v>
      </c>
      <c r="K20" s="186">
        <v>3657</v>
      </c>
      <c r="L20" s="186">
        <v>325</v>
      </c>
      <c r="M20" s="186">
        <v>22</v>
      </c>
      <c r="N20" s="186">
        <v>921</v>
      </c>
      <c r="O20" s="186">
        <v>2679</v>
      </c>
      <c r="P20" s="186">
        <v>2276</v>
      </c>
      <c r="Q20" s="186">
        <v>2</v>
      </c>
      <c r="R20" s="186">
        <v>197</v>
      </c>
      <c r="S20" s="186">
        <v>201</v>
      </c>
      <c r="T20" s="186">
        <v>312</v>
      </c>
      <c r="U20" s="186">
        <v>371</v>
      </c>
      <c r="V20" s="186">
        <v>0</v>
      </c>
      <c r="W20" s="186">
        <v>0</v>
      </c>
      <c r="X20" s="186">
        <v>1</v>
      </c>
    </row>
    <row r="21" spans="1:24" x14ac:dyDescent="0.25">
      <c r="A21" s="2" t="s">
        <v>13</v>
      </c>
      <c r="B21" s="186">
        <v>0</v>
      </c>
      <c r="C21" s="186">
        <v>0</v>
      </c>
      <c r="D21" s="186">
        <v>0</v>
      </c>
      <c r="E21" s="186">
        <v>0</v>
      </c>
      <c r="F21" s="186">
        <v>0</v>
      </c>
      <c r="G21" s="186">
        <v>0</v>
      </c>
      <c r="H21" s="186">
        <v>0</v>
      </c>
      <c r="I21" s="186">
        <v>0</v>
      </c>
      <c r="J21" s="186">
        <v>0</v>
      </c>
      <c r="K21" s="186">
        <v>0</v>
      </c>
      <c r="L21" s="186">
        <v>0</v>
      </c>
      <c r="M21" s="186">
        <v>0</v>
      </c>
      <c r="N21" s="186">
        <v>0</v>
      </c>
      <c r="O21" s="186">
        <v>0</v>
      </c>
      <c r="P21" s="186">
        <v>0</v>
      </c>
      <c r="Q21" s="186">
        <v>0</v>
      </c>
      <c r="R21" s="186">
        <v>0</v>
      </c>
      <c r="S21" s="186">
        <v>0</v>
      </c>
      <c r="T21" s="186">
        <v>0</v>
      </c>
      <c r="U21" s="186">
        <v>0</v>
      </c>
      <c r="V21" s="186">
        <v>0</v>
      </c>
      <c r="W21" s="186">
        <v>0</v>
      </c>
      <c r="X21" s="186">
        <v>0</v>
      </c>
    </row>
    <row r="22" spans="1:24" x14ac:dyDescent="0.25">
      <c r="A22" s="2" t="s">
        <v>14</v>
      </c>
      <c r="B22" s="186">
        <v>5461</v>
      </c>
      <c r="C22" s="186">
        <v>147</v>
      </c>
      <c r="D22" s="186">
        <v>1</v>
      </c>
      <c r="E22" s="186">
        <v>518</v>
      </c>
      <c r="F22" s="186">
        <v>0</v>
      </c>
      <c r="G22" s="186">
        <v>2</v>
      </c>
      <c r="H22" s="186">
        <v>1647</v>
      </c>
      <c r="I22" s="186">
        <v>677</v>
      </c>
      <c r="J22" s="186">
        <v>185</v>
      </c>
      <c r="K22" s="186">
        <v>122</v>
      </c>
      <c r="L22" s="186">
        <v>130</v>
      </c>
      <c r="M22" s="186">
        <v>62</v>
      </c>
      <c r="N22" s="186">
        <v>27</v>
      </c>
      <c r="O22" s="186">
        <v>564</v>
      </c>
      <c r="P22" s="186">
        <v>285</v>
      </c>
      <c r="Q22" s="186">
        <v>1</v>
      </c>
      <c r="R22" s="186">
        <v>86</v>
      </c>
      <c r="S22" s="186">
        <v>5</v>
      </c>
      <c r="T22" s="186">
        <v>206</v>
      </c>
      <c r="U22" s="186">
        <v>788</v>
      </c>
      <c r="V22" s="186">
        <v>0</v>
      </c>
      <c r="W22" s="186">
        <v>0</v>
      </c>
      <c r="X22" s="186">
        <v>8</v>
      </c>
    </row>
    <row r="23" spans="1:24" x14ac:dyDescent="0.25">
      <c r="A23" s="2" t="s">
        <v>15</v>
      </c>
      <c r="B23" s="186">
        <v>663</v>
      </c>
      <c r="C23" s="186">
        <v>8</v>
      </c>
      <c r="D23" s="186">
        <v>0</v>
      </c>
      <c r="E23" s="186">
        <v>17</v>
      </c>
      <c r="F23" s="186">
        <v>0</v>
      </c>
      <c r="G23" s="186">
        <v>1</v>
      </c>
      <c r="H23" s="186">
        <v>22</v>
      </c>
      <c r="I23" s="186">
        <v>62</v>
      </c>
      <c r="J23" s="186">
        <v>8</v>
      </c>
      <c r="K23" s="186">
        <v>21</v>
      </c>
      <c r="L23" s="186">
        <v>18</v>
      </c>
      <c r="M23" s="186">
        <v>0</v>
      </c>
      <c r="N23" s="186">
        <v>9</v>
      </c>
      <c r="O23" s="186">
        <v>39</v>
      </c>
      <c r="P23" s="186">
        <v>32</v>
      </c>
      <c r="Q23" s="186">
        <v>0</v>
      </c>
      <c r="R23" s="186">
        <v>11</v>
      </c>
      <c r="S23" s="186">
        <v>1</v>
      </c>
      <c r="T23" s="186">
        <v>16</v>
      </c>
      <c r="U23" s="186">
        <v>17</v>
      </c>
      <c r="V23" s="186">
        <v>0</v>
      </c>
      <c r="W23" s="186">
        <v>0</v>
      </c>
      <c r="X23" s="186">
        <v>381</v>
      </c>
    </row>
    <row r="24" spans="1:24" x14ac:dyDescent="0.25">
      <c r="A24" s="16" t="s">
        <v>107</v>
      </c>
      <c r="B24" s="188">
        <v>96039</v>
      </c>
      <c r="C24" s="188">
        <v>1364</v>
      </c>
      <c r="D24" s="188">
        <v>2</v>
      </c>
      <c r="E24" s="188">
        <v>41764</v>
      </c>
      <c r="F24" s="188">
        <v>18</v>
      </c>
      <c r="G24" s="188">
        <v>63</v>
      </c>
      <c r="H24" s="188">
        <v>10398</v>
      </c>
      <c r="I24" s="188">
        <v>10609</v>
      </c>
      <c r="J24" s="188">
        <v>4045</v>
      </c>
      <c r="K24" s="188">
        <v>6122</v>
      </c>
      <c r="L24" s="188">
        <v>1203</v>
      </c>
      <c r="M24" s="188">
        <v>703</v>
      </c>
      <c r="N24" s="188">
        <v>1119</v>
      </c>
      <c r="O24" s="188">
        <v>7065</v>
      </c>
      <c r="P24" s="188">
        <v>4006</v>
      </c>
      <c r="Q24" s="188">
        <v>14</v>
      </c>
      <c r="R24" s="188">
        <v>803</v>
      </c>
      <c r="S24" s="188">
        <v>374</v>
      </c>
      <c r="T24" s="188">
        <v>1296</v>
      </c>
      <c r="U24" s="188">
        <v>4598</v>
      </c>
      <c r="V24" s="188">
        <v>1</v>
      </c>
      <c r="W24" s="188">
        <v>0</v>
      </c>
      <c r="X24" s="188">
        <v>472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187">
        <v>107880.97</v>
      </c>
      <c r="C26" s="187">
        <v>4154.8599999999997</v>
      </c>
      <c r="D26" s="187">
        <v>0</v>
      </c>
      <c r="E26" s="187">
        <v>9294.74</v>
      </c>
      <c r="F26" s="187">
        <v>0</v>
      </c>
      <c r="G26" s="187">
        <v>0</v>
      </c>
      <c r="H26" s="187">
        <v>2498.4299999999998</v>
      </c>
      <c r="I26" s="187">
        <v>9687.1200000000008</v>
      </c>
      <c r="J26" s="187">
        <v>927.52</v>
      </c>
      <c r="K26" s="187">
        <v>47800.75</v>
      </c>
      <c r="L26" s="187">
        <v>0</v>
      </c>
      <c r="M26" s="187">
        <v>0</v>
      </c>
      <c r="N26" s="187">
        <v>4661.13</v>
      </c>
      <c r="O26" s="187">
        <v>4246.59</v>
      </c>
      <c r="P26" s="187">
        <v>8781.83</v>
      </c>
      <c r="Q26" s="187">
        <v>0</v>
      </c>
      <c r="R26" s="187">
        <v>5128.1899999999996</v>
      </c>
      <c r="S26" s="187">
        <v>1019.46</v>
      </c>
      <c r="T26" s="187">
        <v>6990.64</v>
      </c>
      <c r="U26" s="187">
        <v>2689.71</v>
      </c>
      <c r="V26" s="187">
        <v>0</v>
      </c>
      <c r="W26" s="187">
        <v>0</v>
      </c>
      <c r="X26" s="187">
        <v>0</v>
      </c>
    </row>
    <row r="27" spans="1:24" x14ac:dyDescent="0.25">
      <c r="A27" s="2" t="s">
        <v>11</v>
      </c>
      <c r="B27" s="187">
        <v>14871993.380000001</v>
      </c>
      <c r="C27" s="187">
        <v>407973.73</v>
      </c>
      <c r="D27" s="187">
        <v>540</v>
      </c>
      <c r="E27" s="187">
        <v>1778637.63</v>
      </c>
      <c r="F27" s="187">
        <v>2160</v>
      </c>
      <c r="G27" s="187">
        <v>8460</v>
      </c>
      <c r="H27" s="187">
        <v>3901958.54</v>
      </c>
      <c r="I27" s="187">
        <v>2381472.7799999998</v>
      </c>
      <c r="J27" s="187">
        <v>482519.1</v>
      </c>
      <c r="K27" s="187">
        <v>821526.54</v>
      </c>
      <c r="L27" s="187">
        <v>331241.37</v>
      </c>
      <c r="M27" s="187">
        <v>254337.06</v>
      </c>
      <c r="N27" s="187">
        <v>69598.84</v>
      </c>
      <c r="O27" s="187">
        <v>1678288.56</v>
      </c>
      <c r="P27" s="187">
        <v>648611.18999999994</v>
      </c>
      <c r="Q27" s="187">
        <v>4725.16</v>
      </c>
      <c r="R27" s="187">
        <v>223314.88</v>
      </c>
      <c r="S27" s="187">
        <v>63105.97</v>
      </c>
      <c r="T27" s="187">
        <v>355809.34</v>
      </c>
      <c r="U27" s="187">
        <v>1420802.29</v>
      </c>
      <c r="V27" s="187">
        <v>300</v>
      </c>
      <c r="W27" s="187">
        <v>0</v>
      </c>
      <c r="X27" s="187">
        <v>36610.400000000001</v>
      </c>
    </row>
    <row r="28" spans="1:24" x14ac:dyDescent="0.25">
      <c r="A28" s="2" t="s">
        <v>12</v>
      </c>
      <c r="B28" s="187">
        <v>18989268.640000001</v>
      </c>
      <c r="C28" s="187">
        <v>136156.28</v>
      </c>
      <c r="D28" s="187">
        <v>0</v>
      </c>
      <c r="E28" s="187">
        <v>11811788.529999999</v>
      </c>
      <c r="F28" s="187">
        <v>5171.04</v>
      </c>
      <c r="G28" s="187">
        <v>16759.990000000002</v>
      </c>
      <c r="H28" s="187">
        <v>343197.69</v>
      </c>
      <c r="I28" s="187">
        <v>1394562.41</v>
      </c>
      <c r="J28" s="187">
        <v>1051129.8400000001</v>
      </c>
      <c r="K28" s="187">
        <v>1525902.03</v>
      </c>
      <c r="L28" s="187">
        <v>154379.71</v>
      </c>
      <c r="M28" s="187">
        <v>9095.6</v>
      </c>
      <c r="N28" s="187">
        <v>267543.28999999998</v>
      </c>
      <c r="O28" s="187">
        <v>937740.61</v>
      </c>
      <c r="P28" s="187">
        <v>877298.02</v>
      </c>
      <c r="Q28" s="187">
        <v>1196.31</v>
      </c>
      <c r="R28" s="187">
        <v>78390.8</v>
      </c>
      <c r="S28" s="187">
        <v>82776.639999999999</v>
      </c>
      <c r="T28" s="187">
        <v>149408.74</v>
      </c>
      <c r="U28" s="187">
        <v>145891.10999999999</v>
      </c>
      <c r="V28" s="187">
        <v>0</v>
      </c>
      <c r="W28" s="187">
        <v>0</v>
      </c>
      <c r="X28" s="187">
        <v>880</v>
      </c>
    </row>
    <row r="29" spans="1:24" x14ac:dyDescent="0.25">
      <c r="A29" s="2" t="s">
        <v>13</v>
      </c>
      <c r="B29" s="187">
        <v>0</v>
      </c>
      <c r="C29" s="187">
        <v>0</v>
      </c>
      <c r="D29" s="187">
        <v>0</v>
      </c>
      <c r="E29" s="187">
        <v>0</v>
      </c>
      <c r="F29" s="187">
        <v>0</v>
      </c>
      <c r="G29" s="187">
        <v>0</v>
      </c>
      <c r="H29" s="187">
        <v>0</v>
      </c>
      <c r="I29" s="187">
        <v>0</v>
      </c>
      <c r="J29" s="187">
        <v>0</v>
      </c>
      <c r="K29" s="187">
        <v>0</v>
      </c>
      <c r="L29" s="187">
        <v>0</v>
      </c>
      <c r="M29" s="187">
        <v>0</v>
      </c>
      <c r="N29" s="187">
        <v>0</v>
      </c>
      <c r="O29" s="187">
        <v>0</v>
      </c>
      <c r="P29" s="187">
        <v>0</v>
      </c>
      <c r="Q29" s="187">
        <v>0</v>
      </c>
      <c r="R29" s="187">
        <v>0</v>
      </c>
      <c r="S29" s="187">
        <v>0</v>
      </c>
      <c r="T29" s="187">
        <v>0</v>
      </c>
      <c r="U29" s="187">
        <v>0</v>
      </c>
      <c r="V29" s="187">
        <v>0</v>
      </c>
      <c r="W29" s="187">
        <v>0</v>
      </c>
      <c r="X29" s="187">
        <v>0</v>
      </c>
    </row>
    <row r="30" spans="1:24" x14ac:dyDescent="0.25">
      <c r="A30" s="2" t="s">
        <v>14</v>
      </c>
      <c r="B30" s="187">
        <v>1115286.1200000001</v>
      </c>
      <c r="C30" s="187">
        <v>30282.2</v>
      </c>
      <c r="D30" s="187">
        <v>210</v>
      </c>
      <c r="E30" s="187">
        <v>105761.94</v>
      </c>
      <c r="F30" s="187">
        <v>0</v>
      </c>
      <c r="G30" s="187">
        <v>351.26</v>
      </c>
      <c r="H30" s="187">
        <v>340121.84</v>
      </c>
      <c r="I30" s="187">
        <v>137614.19</v>
      </c>
      <c r="J30" s="187">
        <v>37866.410000000003</v>
      </c>
      <c r="K30" s="187">
        <v>24279.16</v>
      </c>
      <c r="L30" s="187">
        <v>26568.95</v>
      </c>
      <c r="M30" s="187">
        <v>12385.76</v>
      </c>
      <c r="N30" s="187">
        <v>5670</v>
      </c>
      <c r="O30" s="187">
        <v>115689.1</v>
      </c>
      <c r="P30" s="187">
        <v>58014.39</v>
      </c>
      <c r="Q30" s="187">
        <v>210</v>
      </c>
      <c r="R30" s="187">
        <v>17398.73</v>
      </c>
      <c r="S30" s="187">
        <v>898.06</v>
      </c>
      <c r="T30" s="187">
        <v>41431.279999999999</v>
      </c>
      <c r="U30" s="187">
        <v>158852.85</v>
      </c>
      <c r="V30" s="187">
        <v>0</v>
      </c>
      <c r="W30" s="187">
        <v>0</v>
      </c>
      <c r="X30" s="187">
        <v>1680</v>
      </c>
    </row>
    <row r="31" spans="1:24" x14ac:dyDescent="0.25">
      <c r="A31" s="2" t="s">
        <v>15</v>
      </c>
      <c r="B31" s="187">
        <v>135157</v>
      </c>
      <c r="C31" s="187">
        <v>1680</v>
      </c>
      <c r="D31" s="187">
        <v>0</v>
      </c>
      <c r="E31" s="187">
        <v>3559.88</v>
      </c>
      <c r="F31" s="187">
        <v>0</v>
      </c>
      <c r="G31" s="187">
        <v>210</v>
      </c>
      <c r="H31" s="187">
        <v>4511.22</v>
      </c>
      <c r="I31" s="187">
        <v>12703.84</v>
      </c>
      <c r="J31" s="187">
        <v>1623.88</v>
      </c>
      <c r="K31" s="187">
        <v>4010.14</v>
      </c>
      <c r="L31" s="187">
        <v>3736.7</v>
      </c>
      <c r="M31" s="187">
        <v>0</v>
      </c>
      <c r="N31" s="187">
        <v>1890</v>
      </c>
      <c r="O31" s="187">
        <v>7816.5</v>
      </c>
      <c r="P31" s="187">
        <v>6316</v>
      </c>
      <c r="Q31" s="187">
        <v>0</v>
      </c>
      <c r="R31" s="187">
        <v>2285</v>
      </c>
      <c r="S31" s="187">
        <v>210</v>
      </c>
      <c r="T31" s="187">
        <v>3360</v>
      </c>
      <c r="U31" s="187">
        <v>3429.5</v>
      </c>
      <c r="V31" s="187">
        <v>0</v>
      </c>
      <c r="W31" s="187">
        <v>0</v>
      </c>
      <c r="X31" s="187">
        <v>77814.34</v>
      </c>
    </row>
    <row r="32" spans="1:24" x14ac:dyDescent="0.25">
      <c r="A32" s="16" t="s">
        <v>107</v>
      </c>
      <c r="B32" s="189">
        <v>35219586.109999999</v>
      </c>
      <c r="C32" s="189">
        <v>580247.06999999995</v>
      </c>
      <c r="D32" s="189">
        <v>750</v>
      </c>
      <c r="E32" s="189">
        <v>13709042.720000001</v>
      </c>
      <c r="F32" s="189">
        <v>7331.04</v>
      </c>
      <c r="G32" s="189">
        <v>25781.25</v>
      </c>
      <c r="H32" s="189">
        <v>4592287.72</v>
      </c>
      <c r="I32" s="189">
        <v>3936040.34</v>
      </c>
      <c r="J32" s="189">
        <v>1574066.75</v>
      </c>
      <c r="K32" s="189">
        <v>2423518.62</v>
      </c>
      <c r="L32" s="189">
        <v>515926.73</v>
      </c>
      <c r="M32" s="189">
        <v>275818.42</v>
      </c>
      <c r="N32" s="189">
        <v>349363.26</v>
      </c>
      <c r="O32" s="189">
        <v>2743781.36</v>
      </c>
      <c r="P32" s="189">
        <v>1599021.43</v>
      </c>
      <c r="Q32" s="189">
        <v>6131.47</v>
      </c>
      <c r="R32" s="189">
        <v>326517.59999999998</v>
      </c>
      <c r="S32" s="189">
        <v>148010.13</v>
      </c>
      <c r="T32" s="189">
        <v>557000</v>
      </c>
      <c r="U32" s="189">
        <v>1731665.46</v>
      </c>
      <c r="V32" s="189">
        <v>300</v>
      </c>
      <c r="W32" s="189">
        <v>0</v>
      </c>
      <c r="X32" s="189">
        <v>116984.74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127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190">
        <v>214</v>
      </c>
      <c r="C10" s="190">
        <v>2</v>
      </c>
      <c r="D10" s="190">
        <v>0</v>
      </c>
      <c r="E10" s="190">
        <v>13</v>
      </c>
      <c r="F10" s="190">
        <v>0</v>
      </c>
      <c r="G10" s="190">
        <v>0</v>
      </c>
      <c r="H10" s="190">
        <v>10</v>
      </c>
      <c r="I10" s="190">
        <v>31</v>
      </c>
      <c r="J10" s="190">
        <v>1</v>
      </c>
      <c r="K10" s="190">
        <v>100</v>
      </c>
      <c r="L10" s="190">
        <v>3</v>
      </c>
      <c r="M10" s="190">
        <v>0</v>
      </c>
      <c r="N10" s="190">
        <v>5</v>
      </c>
      <c r="O10" s="190">
        <v>9</v>
      </c>
      <c r="P10" s="190">
        <v>15</v>
      </c>
      <c r="Q10" s="190">
        <v>0</v>
      </c>
      <c r="R10" s="190">
        <v>2</v>
      </c>
      <c r="S10" s="190">
        <v>3</v>
      </c>
      <c r="T10" s="190">
        <v>12</v>
      </c>
      <c r="U10" s="190">
        <v>8</v>
      </c>
      <c r="V10" s="190">
        <v>0</v>
      </c>
      <c r="W10" s="190">
        <v>0</v>
      </c>
      <c r="X10" s="190">
        <v>0</v>
      </c>
    </row>
    <row r="11" spans="1:24" x14ac:dyDescent="0.25">
      <c r="A11" s="2" t="s">
        <v>11</v>
      </c>
      <c r="B11" s="190">
        <v>37847</v>
      </c>
      <c r="C11" s="190">
        <v>987</v>
      </c>
      <c r="D11" s="190">
        <v>2</v>
      </c>
      <c r="E11" s="190">
        <v>4498</v>
      </c>
      <c r="F11" s="190">
        <v>4</v>
      </c>
      <c r="G11" s="190">
        <v>22</v>
      </c>
      <c r="H11" s="190">
        <v>9103</v>
      </c>
      <c r="I11" s="190">
        <v>6570</v>
      </c>
      <c r="J11" s="190">
        <v>1180</v>
      </c>
      <c r="K11" s="190">
        <v>2835</v>
      </c>
      <c r="L11" s="190">
        <v>766</v>
      </c>
      <c r="M11" s="190">
        <v>665</v>
      </c>
      <c r="N11" s="190">
        <v>167</v>
      </c>
      <c r="O11" s="190">
        <v>3916</v>
      </c>
      <c r="P11" s="190">
        <v>1589</v>
      </c>
      <c r="Q11" s="190">
        <v>12</v>
      </c>
      <c r="R11" s="190">
        <v>527</v>
      </c>
      <c r="S11" s="190">
        <v>142</v>
      </c>
      <c r="T11" s="190">
        <v>870</v>
      </c>
      <c r="U11" s="190">
        <v>3907</v>
      </c>
      <c r="V11" s="190">
        <v>0</v>
      </c>
      <c r="W11" s="190">
        <v>0</v>
      </c>
      <c r="X11" s="190">
        <v>85</v>
      </c>
    </row>
    <row r="12" spans="1:24" x14ac:dyDescent="0.25">
      <c r="A12" s="2" t="s">
        <v>12</v>
      </c>
      <c r="B12" s="190">
        <v>7156</v>
      </c>
      <c r="C12" s="190">
        <v>106</v>
      </c>
      <c r="D12" s="190">
        <v>0</v>
      </c>
      <c r="E12" s="190">
        <v>833</v>
      </c>
      <c r="F12" s="190">
        <v>5</v>
      </c>
      <c r="G12" s="190">
        <v>17</v>
      </c>
      <c r="H12" s="190">
        <v>416</v>
      </c>
      <c r="I12" s="190">
        <v>1513</v>
      </c>
      <c r="J12" s="190">
        <v>272</v>
      </c>
      <c r="K12" s="190">
        <v>1803</v>
      </c>
      <c r="L12" s="190">
        <v>141</v>
      </c>
      <c r="M12" s="190">
        <v>22</v>
      </c>
      <c r="N12" s="190">
        <v>149</v>
      </c>
      <c r="O12" s="190">
        <v>681</v>
      </c>
      <c r="P12" s="190">
        <v>548</v>
      </c>
      <c r="Q12" s="190">
        <v>3</v>
      </c>
      <c r="R12" s="190">
        <v>103</v>
      </c>
      <c r="S12" s="190">
        <v>65</v>
      </c>
      <c r="T12" s="190">
        <v>200</v>
      </c>
      <c r="U12" s="190">
        <v>277</v>
      </c>
      <c r="V12" s="190">
        <v>0</v>
      </c>
      <c r="W12" s="190">
        <v>0</v>
      </c>
      <c r="X12" s="190">
        <v>2</v>
      </c>
    </row>
    <row r="13" spans="1:24" x14ac:dyDescent="0.25">
      <c r="A13" s="2" t="s">
        <v>13</v>
      </c>
      <c r="B13" s="190">
        <v>0</v>
      </c>
      <c r="C13" s="190">
        <v>0</v>
      </c>
      <c r="D13" s="190">
        <v>0</v>
      </c>
      <c r="E13" s="190">
        <v>0</v>
      </c>
      <c r="F13" s="190">
        <v>0</v>
      </c>
      <c r="G13" s="190">
        <v>0</v>
      </c>
      <c r="H13" s="190">
        <v>0</v>
      </c>
      <c r="I13" s="190">
        <v>0</v>
      </c>
      <c r="J13" s="190">
        <v>0</v>
      </c>
      <c r="K13" s="190">
        <v>0</v>
      </c>
      <c r="L13" s="190">
        <v>0</v>
      </c>
      <c r="M13" s="190">
        <v>0</v>
      </c>
      <c r="N13" s="190">
        <v>0</v>
      </c>
      <c r="O13" s="190">
        <v>0</v>
      </c>
      <c r="P13" s="190">
        <v>0</v>
      </c>
      <c r="Q13" s="190">
        <v>0</v>
      </c>
      <c r="R13" s="190">
        <v>0</v>
      </c>
      <c r="S13" s="190">
        <v>0</v>
      </c>
      <c r="T13" s="190">
        <v>0</v>
      </c>
      <c r="U13" s="190">
        <v>0</v>
      </c>
      <c r="V13" s="190">
        <v>0</v>
      </c>
      <c r="W13" s="190">
        <v>0</v>
      </c>
      <c r="X13" s="190">
        <v>0</v>
      </c>
    </row>
    <row r="14" spans="1:24" x14ac:dyDescent="0.25">
      <c r="A14" s="2" t="s">
        <v>14</v>
      </c>
      <c r="B14" s="190">
        <v>6324</v>
      </c>
      <c r="C14" s="190">
        <v>166</v>
      </c>
      <c r="D14" s="190">
        <v>1</v>
      </c>
      <c r="E14" s="190">
        <v>607</v>
      </c>
      <c r="F14" s="190">
        <v>0</v>
      </c>
      <c r="G14" s="190">
        <v>2</v>
      </c>
      <c r="H14" s="190">
        <v>1856</v>
      </c>
      <c r="I14" s="190">
        <v>773</v>
      </c>
      <c r="J14" s="190">
        <v>215</v>
      </c>
      <c r="K14" s="190">
        <v>189</v>
      </c>
      <c r="L14" s="190">
        <v>139</v>
      </c>
      <c r="M14" s="190">
        <v>70</v>
      </c>
      <c r="N14" s="190">
        <v>30</v>
      </c>
      <c r="O14" s="190">
        <v>611</v>
      </c>
      <c r="P14" s="190">
        <v>317</v>
      </c>
      <c r="Q14" s="190">
        <v>1</v>
      </c>
      <c r="R14" s="190">
        <v>91</v>
      </c>
      <c r="S14" s="190">
        <v>9</v>
      </c>
      <c r="T14" s="190">
        <v>260</v>
      </c>
      <c r="U14" s="190">
        <v>973</v>
      </c>
      <c r="V14" s="190">
        <v>0</v>
      </c>
      <c r="W14" s="190">
        <v>0</v>
      </c>
      <c r="X14" s="190">
        <v>14</v>
      </c>
    </row>
    <row r="15" spans="1:24" x14ac:dyDescent="0.25">
      <c r="A15" s="2" t="s">
        <v>15</v>
      </c>
      <c r="B15" s="190">
        <v>723</v>
      </c>
      <c r="C15" s="190">
        <v>8</v>
      </c>
      <c r="D15" s="190">
        <v>0</v>
      </c>
      <c r="E15" s="190">
        <v>23</v>
      </c>
      <c r="F15" s="190">
        <v>0</v>
      </c>
      <c r="G15" s="190">
        <v>1</v>
      </c>
      <c r="H15" s="190">
        <v>28</v>
      </c>
      <c r="I15" s="190">
        <v>61</v>
      </c>
      <c r="J15" s="190">
        <v>7</v>
      </c>
      <c r="K15" s="190">
        <v>24</v>
      </c>
      <c r="L15" s="190">
        <v>18</v>
      </c>
      <c r="M15" s="190">
        <v>1</v>
      </c>
      <c r="N15" s="190">
        <v>12</v>
      </c>
      <c r="O15" s="190">
        <v>43</v>
      </c>
      <c r="P15" s="190">
        <v>36</v>
      </c>
      <c r="Q15" s="190">
        <v>0</v>
      </c>
      <c r="R15" s="190">
        <v>10</v>
      </c>
      <c r="S15" s="190">
        <v>1</v>
      </c>
      <c r="T15" s="190">
        <v>15</v>
      </c>
      <c r="U15" s="190">
        <v>13</v>
      </c>
      <c r="V15" s="190">
        <v>0</v>
      </c>
      <c r="W15" s="190">
        <v>0</v>
      </c>
      <c r="X15" s="190">
        <v>422</v>
      </c>
    </row>
    <row r="16" spans="1:24" x14ac:dyDescent="0.25">
      <c r="A16" s="16" t="s">
        <v>107</v>
      </c>
      <c r="B16" s="192">
        <v>52264</v>
      </c>
      <c r="C16" s="192">
        <v>1269</v>
      </c>
      <c r="D16" s="192">
        <v>3</v>
      </c>
      <c r="E16" s="192">
        <v>5974</v>
      </c>
      <c r="F16" s="192">
        <v>9</v>
      </c>
      <c r="G16" s="192">
        <v>42</v>
      </c>
      <c r="H16" s="192">
        <v>11413</v>
      </c>
      <c r="I16" s="192">
        <v>8948</v>
      </c>
      <c r="J16" s="192">
        <v>1675</v>
      </c>
      <c r="K16" s="192">
        <v>4951</v>
      </c>
      <c r="L16" s="192">
        <v>1067</v>
      </c>
      <c r="M16" s="192">
        <v>758</v>
      </c>
      <c r="N16" s="192">
        <v>363</v>
      </c>
      <c r="O16" s="192">
        <v>5260</v>
      </c>
      <c r="P16" s="192">
        <v>2505</v>
      </c>
      <c r="Q16" s="192">
        <v>16</v>
      </c>
      <c r="R16" s="192">
        <v>733</v>
      </c>
      <c r="S16" s="192">
        <v>220</v>
      </c>
      <c r="T16" s="192">
        <v>1357</v>
      </c>
      <c r="U16" s="192">
        <v>5178</v>
      </c>
      <c r="V16" s="192">
        <v>0</v>
      </c>
      <c r="W16" s="192">
        <v>0</v>
      </c>
      <c r="X16" s="192">
        <v>523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190">
        <v>837</v>
      </c>
      <c r="C18" s="190">
        <v>12</v>
      </c>
      <c r="D18" s="190">
        <v>0</v>
      </c>
      <c r="E18" s="190">
        <v>74</v>
      </c>
      <c r="F18" s="190">
        <v>0</v>
      </c>
      <c r="G18" s="190">
        <v>0</v>
      </c>
      <c r="H18" s="190">
        <v>16</v>
      </c>
      <c r="I18" s="190">
        <v>57</v>
      </c>
      <c r="J18" s="190">
        <v>1</v>
      </c>
      <c r="K18" s="190">
        <v>443</v>
      </c>
      <c r="L18" s="190">
        <v>23</v>
      </c>
      <c r="M18" s="190">
        <v>0</v>
      </c>
      <c r="N18" s="190">
        <v>15</v>
      </c>
      <c r="O18" s="190">
        <v>17</v>
      </c>
      <c r="P18" s="190">
        <v>93</v>
      </c>
      <c r="Q18" s="190">
        <v>0</v>
      </c>
      <c r="R18" s="190">
        <v>8</v>
      </c>
      <c r="S18" s="190">
        <v>8</v>
      </c>
      <c r="T18" s="190">
        <v>54</v>
      </c>
      <c r="U18" s="190">
        <v>16</v>
      </c>
      <c r="V18" s="190">
        <v>0</v>
      </c>
      <c r="W18" s="190">
        <v>0</v>
      </c>
      <c r="X18" s="190">
        <v>0</v>
      </c>
    </row>
    <row r="19" spans="1:24" x14ac:dyDescent="0.25">
      <c r="A19" s="2" t="s">
        <v>11</v>
      </c>
      <c r="B19" s="190">
        <v>37812</v>
      </c>
      <c r="C19" s="190">
        <v>986</v>
      </c>
      <c r="D19" s="190">
        <v>2</v>
      </c>
      <c r="E19" s="190">
        <v>4494</v>
      </c>
      <c r="F19" s="190">
        <v>4</v>
      </c>
      <c r="G19" s="190">
        <v>22</v>
      </c>
      <c r="H19" s="190">
        <v>9102</v>
      </c>
      <c r="I19" s="190">
        <v>6564</v>
      </c>
      <c r="J19" s="190">
        <v>1179</v>
      </c>
      <c r="K19" s="190">
        <v>2830</v>
      </c>
      <c r="L19" s="190">
        <v>766</v>
      </c>
      <c r="M19" s="190">
        <v>663</v>
      </c>
      <c r="N19" s="190">
        <v>166</v>
      </c>
      <c r="O19" s="190">
        <v>3912</v>
      </c>
      <c r="P19" s="190">
        <v>1588</v>
      </c>
      <c r="Q19" s="190">
        <v>12</v>
      </c>
      <c r="R19" s="190">
        <v>527</v>
      </c>
      <c r="S19" s="190">
        <v>142</v>
      </c>
      <c r="T19" s="190">
        <v>868</v>
      </c>
      <c r="U19" s="190">
        <v>3900</v>
      </c>
      <c r="V19" s="190">
        <v>0</v>
      </c>
      <c r="W19" s="190">
        <v>0</v>
      </c>
      <c r="X19" s="190">
        <v>85</v>
      </c>
    </row>
    <row r="20" spans="1:24" x14ac:dyDescent="0.25">
      <c r="A20" s="2" t="s">
        <v>12</v>
      </c>
      <c r="B20" s="190">
        <v>79942</v>
      </c>
      <c r="C20" s="190">
        <v>451</v>
      </c>
      <c r="D20" s="190">
        <v>0</v>
      </c>
      <c r="E20" s="190">
        <v>49618</v>
      </c>
      <c r="F20" s="190">
        <v>46</v>
      </c>
      <c r="G20" s="190">
        <v>45</v>
      </c>
      <c r="H20" s="190">
        <v>1390</v>
      </c>
      <c r="I20" s="190">
        <v>6613</v>
      </c>
      <c r="J20" s="190">
        <v>3566</v>
      </c>
      <c r="K20" s="190">
        <v>8394</v>
      </c>
      <c r="L20" s="190">
        <v>415</v>
      </c>
      <c r="M20" s="190">
        <v>32</v>
      </c>
      <c r="N20" s="190">
        <v>1190</v>
      </c>
      <c r="O20" s="190">
        <v>2616</v>
      </c>
      <c r="P20" s="190">
        <v>3636</v>
      </c>
      <c r="Q20" s="190">
        <v>4</v>
      </c>
      <c r="R20" s="190">
        <v>313</v>
      </c>
      <c r="S20" s="190">
        <v>320</v>
      </c>
      <c r="T20" s="190">
        <v>657</v>
      </c>
      <c r="U20" s="190">
        <v>634</v>
      </c>
      <c r="V20" s="190">
        <v>0</v>
      </c>
      <c r="W20" s="190">
        <v>0</v>
      </c>
      <c r="X20" s="190">
        <v>2</v>
      </c>
    </row>
    <row r="21" spans="1:24" x14ac:dyDescent="0.25">
      <c r="A21" s="2" t="s">
        <v>13</v>
      </c>
      <c r="B21" s="190">
        <v>0</v>
      </c>
      <c r="C21" s="190">
        <v>0</v>
      </c>
      <c r="D21" s="190">
        <v>0</v>
      </c>
      <c r="E21" s="190">
        <v>0</v>
      </c>
      <c r="F21" s="190">
        <v>0</v>
      </c>
      <c r="G21" s="190">
        <v>0</v>
      </c>
      <c r="H21" s="190">
        <v>0</v>
      </c>
      <c r="I21" s="190">
        <v>0</v>
      </c>
      <c r="J21" s="190">
        <v>0</v>
      </c>
      <c r="K21" s="190">
        <v>0</v>
      </c>
      <c r="L21" s="190">
        <v>0</v>
      </c>
      <c r="M21" s="190">
        <v>0</v>
      </c>
      <c r="N21" s="190">
        <v>0</v>
      </c>
      <c r="O21" s="190">
        <v>0</v>
      </c>
      <c r="P21" s="190">
        <v>0</v>
      </c>
      <c r="Q21" s="190">
        <v>0</v>
      </c>
      <c r="R21" s="190">
        <v>0</v>
      </c>
      <c r="S21" s="190">
        <v>0</v>
      </c>
      <c r="T21" s="190">
        <v>0</v>
      </c>
      <c r="U21" s="190">
        <v>0</v>
      </c>
      <c r="V21" s="190">
        <v>0</v>
      </c>
      <c r="W21" s="190">
        <v>0</v>
      </c>
      <c r="X21" s="190">
        <v>0</v>
      </c>
    </row>
    <row r="22" spans="1:24" x14ac:dyDescent="0.25">
      <c r="A22" s="2" t="s">
        <v>14</v>
      </c>
      <c r="B22" s="190">
        <v>6322</v>
      </c>
      <c r="C22" s="190">
        <v>166</v>
      </c>
      <c r="D22" s="190">
        <v>1</v>
      </c>
      <c r="E22" s="190">
        <v>606</v>
      </c>
      <c r="F22" s="190">
        <v>0</v>
      </c>
      <c r="G22" s="190">
        <v>2</v>
      </c>
      <c r="H22" s="190">
        <v>1856</v>
      </c>
      <c r="I22" s="190">
        <v>772</v>
      </c>
      <c r="J22" s="190">
        <v>215</v>
      </c>
      <c r="K22" s="190">
        <v>189</v>
      </c>
      <c r="L22" s="190">
        <v>139</v>
      </c>
      <c r="M22" s="190">
        <v>70</v>
      </c>
      <c r="N22" s="190">
        <v>30</v>
      </c>
      <c r="O22" s="190">
        <v>611</v>
      </c>
      <c r="P22" s="190">
        <v>317</v>
      </c>
      <c r="Q22" s="190">
        <v>1</v>
      </c>
      <c r="R22" s="190">
        <v>91</v>
      </c>
      <c r="S22" s="190">
        <v>9</v>
      </c>
      <c r="T22" s="190">
        <v>260</v>
      </c>
      <c r="U22" s="190">
        <v>973</v>
      </c>
      <c r="V22" s="190">
        <v>0</v>
      </c>
      <c r="W22" s="190">
        <v>0</v>
      </c>
      <c r="X22" s="190">
        <v>14</v>
      </c>
    </row>
    <row r="23" spans="1:24" x14ac:dyDescent="0.25">
      <c r="A23" s="2" t="s">
        <v>15</v>
      </c>
      <c r="B23" s="190">
        <v>723</v>
      </c>
      <c r="C23" s="190">
        <v>8</v>
      </c>
      <c r="D23" s="190">
        <v>0</v>
      </c>
      <c r="E23" s="190">
        <v>23</v>
      </c>
      <c r="F23" s="190">
        <v>0</v>
      </c>
      <c r="G23" s="190">
        <v>1</v>
      </c>
      <c r="H23" s="190">
        <v>28</v>
      </c>
      <c r="I23" s="190">
        <v>61</v>
      </c>
      <c r="J23" s="190">
        <v>7</v>
      </c>
      <c r="K23" s="190">
        <v>24</v>
      </c>
      <c r="L23" s="190">
        <v>18</v>
      </c>
      <c r="M23" s="190">
        <v>1</v>
      </c>
      <c r="N23" s="190">
        <v>12</v>
      </c>
      <c r="O23" s="190">
        <v>43</v>
      </c>
      <c r="P23" s="190">
        <v>36</v>
      </c>
      <c r="Q23" s="190">
        <v>0</v>
      </c>
      <c r="R23" s="190">
        <v>10</v>
      </c>
      <c r="S23" s="190">
        <v>1</v>
      </c>
      <c r="T23" s="190">
        <v>15</v>
      </c>
      <c r="U23" s="190">
        <v>13</v>
      </c>
      <c r="V23" s="190">
        <v>0</v>
      </c>
      <c r="W23" s="190">
        <v>0</v>
      </c>
      <c r="X23" s="190">
        <v>422</v>
      </c>
    </row>
    <row r="24" spans="1:24" x14ac:dyDescent="0.25">
      <c r="A24" s="16" t="s">
        <v>107</v>
      </c>
      <c r="B24" s="192">
        <v>125636</v>
      </c>
      <c r="C24" s="192">
        <v>1623</v>
      </c>
      <c r="D24" s="192">
        <v>3</v>
      </c>
      <c r="E24" s="192">
        <v>54815</v>
      </c>
      <c r="F24" s="192">
        <v>50</v>
      </c>
      <c r="G24" s="192">
        <v>70</v>
      </c>
      <c r="H24" s="192">
        <v>12392</v>
      </c>
      <c r="I24" s="192">
        <v>14067</v>
      </c>
      <c r="J24" s="192">
        <v>4968</v>
      </c>
      <c r="K24" s="192">
        <v>11880</v>
      </c>
      <c r="L24" s="192">
        <v>1361</v>
      </c>
      <c r="M24" s="192">
        <v>766</v>
      </c>
      <c r="N24" s="192">
        <v>1413</v>
      </c>
      <c r="O24" s="192">
        <v>7199</v>
      </c>
      <c r="P24" s="192">
        <v>5670</v>
      </c>
      <c r="Q24" s="192">
        <v>17</v>
      </c>
      <c r="R24" s="192">
        <v>949</v>
      </c>
      <c r="S24" s="192">
        <v>480</v>
      </c>
      <c r="T24" s="192">
        <v>1854</v>
      </c>
      <c r="U24" s="192">
        <v>5536</v>
      </c>
      <c r="V24" s="192">
        <v>0</v>
      </c>
      <c r="W24" s="192">
        <v>0</v>
      </c>
      <c r="X24" s="192">
        <v>523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191">
        <v>311037.01</v>
      </c>
      <c r="C26" s="191">
        <v>3912.08</v>
      </c>
      <c r="D26" s="191">
        <v>0</v>
      </c>
      <c r="E26" s="191">
        <v>13533.98</v>
      </c>
      <c r="F26" s="191">
        <v>0</v>
      </c>
      <c r="G26" s="191">
        <v>0</v>
      </c>
      <c r="H26" s="191">
        <v>5577.48</v>
      </c>
      <c r="I26" s="191">
        <v>23790.09</v>
      </c>
      <c r="J26" s="191">
        <v>927.52</v>
      </c>
      <c r="K26" s="191">
        <v>160428.44</v>
      </c>
      <c r="L26" s="191">
        <v>17545.45</v>
      </c>
      <c r="M26" s="191">
        <v>0</v>
      </c>
      <c r="N26" s="191">
        <v>7550.61</v>
      </c>
      <c r="O26" s="191">
        <v>8324.65</v>
      </c>
      <c r="P26" s="191">
        <v>21624.05</v>
      </c>
      <c r="Q26" s="191">
        <v>0</v>
      </c>
      <c r="R26" s="191">
        <v>6122.83</v>
      </c>
      <c r="S26" s="191">
        <v>2451.2800000000002</v>
      </c>
      <c r="T26" s="191">
        <v>32870.89</v>
      </c>
      <c r="U26" s="191">
        <v>6377.66</v>
      </c>
      <c r="V26" s="191">
        <v>0</v>
      </c>
      <c r="W26" s="191">
        <v>0</v>
      </c>
      <c r="X26" s="191">
        <v>0</v>
      </c>
    </row>
    <row r="27" spans="1:24" x14ac:dyDescent="0.25">
      <c r="A27" s="2" t="s">
        <v>11</v>
      </c>
      <c r="B27" s="191">
        <v>16999845.129999999</v>
      </c>
      <c r="C27" s="191">
        <v>475467.58</v>
      </c>
      <c r="D27" s="191">
        <v>720</v>
      </c>
      <c r="E27" s="191">
        <v>2052023.3</v>
      </c>
      <c r="F27" s="191">
        <v>1950</v>
      </c>
      <c r="G27" s="191">
        <v>9960</v>
      </c>
      <c r="H27" s="191">
        <v>4529487.28</v>
      </c>
      <c r="I27" s="191">
        <v>2691188.9</v>
      </c>
      <c r="J27" s="191">
        <v>537396.93000000005</v>
      </c>
      <c r="K27" s="191">
        <v>1108641.0900000001</v>
      </c>
      <c r="L27" s="191">
        <v>354329.5</v>
      </c>
      <c r="M27" s="191">
        <v>274746.28999999998</v>
      </c>
      <c r="N27" s="191">
        <v>77013.87</v>
      </c>
      <c r="O27" s="191">
        <v>1732513.74</v>
      </c>
      <c r="P27" s="191">
        <v>756329.1</v>
      </c>
      <c r="Q27" s="191">
        <v>5459</v>
      </c>
      <c r="R27" s="191">
        <v>231816.93</v>
      </c>
      <c r="S27" s="191">
        <v>52425.97</v>
      </c>
      <c r="T27" s="191">
        <v>417542.98</v>
      </c>
      <c r="U27" s="191">
        <v>1651652.67</v>
      </c>
      <c r="V27" s="191">
        <v>0</v>
      </c>
      <c r="W27" s="191">
        <v>0</v>
      </c>
      <c r="X27" s="191">
        <v>39180</v>
      </c>
    </row>
    <row r="28" spans="1:24" x14ac:dyDescent="0.25">
      <c r="A28" s="2" t="s">
        <v>12</v>
      </c>
      <c r="B28" s="191">
        <v>25319939.559999999</v>
      </c>
      <c r="C28" s="191">
        <v>196008.5</v>
      </c>
      <c r="D28" s="191">
        <v>0</v>
      </c>
      <c r="E28" s="191">
        <v>13370239.34</v>
      </c>
      <c r="F28" s="191">
        <v>32137.34</v>
      </c>
      <c r="G28" s="191">
        <v>22829.66</v>
      </c>
      <c r="H28" s="191">
        <v>574561.94999999995</v>
      </c>
      <c r="I28" s="191">
        <v>2198587.5699999998</v>
      </c>
      <c r="J28" s="191">
        <v>1055132.8500000001</v>
      </c>
      <c r="K28" s="191">
        <v>3514295.1</v>
      </c>
      <c r="L28" s="191">
        <v>187921.75</v>
      </c>
      <c r="M28" s="191">
        <v>15939.48</v>
      </c>
      <c r="N28" s="191">
        <v>366642.43</v>
      </c>
      <c r="O28" s="191">
        <v>1688390.99</v>
      </c>
      <c r="P28" s="191">
        <v>1258679.8899999999</v>
      </c>
      <c r="Q28" s="191">
        <v>1683.98</v>
      </c>
      <c r="R28" s="191">
        <v>146018.76</v>
      </c>
      <c r="S28" s="191">
        <v>121550.85</v>
      </c>
      <c r="T28" s="191">
        <v>324322.83</v>
      </c>
      <c r="U28" s="191">
        <v>243815.57</v>
      </c>
      <c r="V28" s="191">
        <v>0</v>
      </c>
      <c r="W28" s="191">
        <v>0</v>
      </c>
      <c r="X28" s="191">
        <v>1180.72</v>
      </c>
    </row>
    <row r="29" spans="1:24" x14ac:dyDescent="0.25">
      <c r="A29" s="2" t="s">
        <v>13</v>
      </c>
      <c r="B29" s="191">
        <v>0</v>
      </c>
      <c r="C29" s="191">
        <v>0</v>
      </c>
      <c r="D29" s="191">
        <v>0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1">
        <v>0</v>
      </c>
      <c r="L29" s="191">
        <v>0</v>
      </c>
      <c r="M29" s="191">
        <v>0</v>
      </c>
      <c r="N29" s="191">
        <v>0</v>
      </c>
      <c r="O29" s="191">
        <v>0</v>
      </c>
      <c r="P29" s="191">
        <v>0</v>
      </c>
      <c r="Q29" s="191">
        <v>0</v>
      </c>
      <c r="R29" s="191">
        <v>0</v>
      </c>
      <c r="S29" s="191">
        <v>0</v>
      </c>
      <c r="T29" s="191">
        <v>0</v>
      </c>
      <c r="U29" s="191">
        <v>0</v>
      </c>
      <c r="V29" s="191">
        <v>0</v>
      </c>
      <c r="W29" s="191">
        <v>0</v>
      </c>
      <c r="X29" s="191">
        <v>0</v>
      </c>
    </row>
    <row r="30" spans="1:24" x14ac:dyDescent="0.25">
      <c r="A30" s="2" t="s">
        <v>14</v>
      </c>
      <c r="B30" s="191">
        <v>1288584.78</v>
      </c>
      <c r="C30" s="191">
        <v>34093</v>
      </c>
      <c r="D30" s="191">
        <v>210</v>
      </c>
      <c r="E30" s="191">
        <v>124118.39999999999</v>
      </c>
      <c r="F30" s="191">
        <v>0</v>
      </c>
      <c r="G30" s="191">
        <v>420</v>
      </c>
      <c r="H30" s="191">
        <v>381996.18</v>
      </c>
      <c r="I30" s="191">
        <v>156911.18</v>
      </c>
      <c r="J30" s="191">
        <v>43872.77</v>
      </c>
      <c r="K30" s="191">
        <v>37361.54</v>
      </c>
      <c r="L30" s="191">
        <v>28354.42</v>
      </c>
      <c r="M30" s="191">
        <v>13371.51</v>
      </c>
      <c r="N30" s="191">
        <v>6300</v>
      </c>
      <c r="O30" s="191">
        <v>125199.53</v>
      </c>
      <c r="P30" s="191">
        <v>64190.01</v>
      </c>
      <c r="Q30" s="191">
        <v>210</v>
      </c>
      <c r="R30" s="191">
        <v>18144.490000000002</v>
      </c>
      <c r="S30" s="191">
        <v>1789.36</v>
      </c>
      <c r="T30" s="191">
        <v>52562.22</v>
      </c>
      <c r="U30" s="191">
        <v>196583.47</v>
      </c>
      <c r="V30" s="191">
        <v>0</v>
      </c>
      <c r="W30" s="191">
        <v>0</v>
      </c>
      <c r="X30" s="191">
        <v>2896.7</v>
      </c>
    </row>
    <row r="31" spans="1:24" x14ac:dyDescent="0.25">
      <c r="A31" s="2" t="s">
        <v>15</v>
      </c>
      <c r="B31" s="191">
        <v>146699.81</v>
      </c>
      <c r="C31" s="191">
        <v>1680</v>
      </c>
      <c r="D31" s="191">
        <v>0</v>
      </c>
      <c r="E31" s="191">
        <v>4819.88</v>
      </c>
      <c r="F31" s="191">
        <v>0</v>
      </c>
      <c r="G31" s="191">
        <v>210</v>
      </c>
      <c r="H31" s="191">
        <v>5546.82</v>
      </c>
      <c r="I31" s="191">
        <v>12608.96</v>
      </c>
      <c r="J31" s="191">
        <v>1413.88</v>
      </c>
      <c r="K31" s="191">
        <v>4417.79</v>
      </c>
      <c r="L31" s="191">
        <v>3736.7</v>
      </c>
      <c r="M31" s="191">
        <v>186.93</v>
      </c>
      <c r="N31" s="191">
        <v>2520</v>
      </c>
      <c r="O31" s="191">
        <v>8612.7000000000007</v>
      </c>
      <c r="P31" s="191">
        <v>7162.15</v>
      </c>
      <c r="Q31" s="191">
        <v>0</v>
      </c>
      <c r="R31" s="191">
        <v>1971.64</v>
      </c>
      <c r="S31" s="191">
        <v>210</v>
      </c>
      <c r="T31" s="191">
        <v>3150</v>
      </c>
      <c r="U31" s="191">
        <v>2726.67</v>
      </c>
      <c r="V31" s="191">
        <v>0</v>
      </c>
      <c r="W31" s="191">
        <v>0</v>
      </c>
      <c r="X31" s="191">
        <v>85725.69</v>
      </c>
    </row>
    <row r="32" spans="1:24" x14ac:dyDescent="0.25">
      <c r="A32" s="16" t="s">
        <v>107</v>
      </c>
      <c r="B32" s="193">
        <v>44066106.289999999</v>
      </c>
      <c r="C32" s="193">
        <v>711161.16</v>
      </c>
      <c r="D32" s="193">
        <v>930</v>
      </c>
      <c r="E32" s="193">
        <v>15564734.9</v>
      </c>
      <c r="F32" s="193">
        <v>34087.339999999997</v>
      </c>
      <c r="G32" s="193">
        <v>33419.660000000003</v>
      </c>
      <c r="H32" s="193">
        <v>5497169.71</v>
      </c>
      <c r="I32" s="193">
        <v>5083086.7</v>
      </c>
      <c r="J32" s="193">
        <v>1638743.95</v>
      </c>
      <c r="K32" s="193">
        <v>4825143.96</v>
      </c>
      <c r="L32" s="193">
        <v>591887.81999999995</v>
      </c>
      <c r="M32" s="193">
        <v>304244.21000000002</v>
      </c>
      <c r="N32" s="193">
        <v>460026.91</v>
      </c>
      <c r="O32" s="193">
        <v>3563041.61</v>
      </c>
      <c r="P32" s="193">
        <v>2107985.2000000002</v>
      </c>
      <c r="Q32" s="193">
        <v>7352.98</v>
      </c>
      <c r="R32" s="193">
        <v>404074.65</v>
      </c>
      <c r="S32" s="193">
        <v>178427.46</v>
      </c>
      <c r="T32" s="193">
        <v>830448.92</v>
      </c>
      <c r="U32" s="193">
        <v>2101156.04</v>
      </c>
      <c r="V32" s="193">
        <v>0</v>
      </c>
      <c r="W32" s="193">
        <v>0</v>
      </c>
      <c r="X32" s="193">
        <v>128983.11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128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194">
        <v>1292</v>
      </c>
      <c r="C10" s="194">
        <v>13</v>
      </c>
      <c r="D10" s="194">
        <v>0</v>
      </c>
      <c r="E10" s="194">
        <v>72</v>
      </c>
      <c r="F10" s="194">
        <v>2</v>
      </c>
      <c r="G10" s="194">
        <v>3</v>
      </c>
      <c r="H10" s="194">
        <v>43</v>
      </c>
      <c r="I10" s="194">
        <v>403</v>
      </c>
      <c r="J10" s="194">
        <v>8</v>
      </c>
      <c r="K10" s="194">
        <v>368</v>
      </c>
      <c r="L10" s="194">
        <v>12</v>
      </c>
      <c r="M10" s="194">
        <v>0</v>
      </c>
      <c r="N10" s="194">
        <v>23</v>
      </c>
      <c r="O10" s="194">
        <v>42</v>
      </c>
      <c r="P10" s="194">
        <v>46</v>
      </c>
      <c r="Q10" s="194">
        <v>0</v>
      </c>
      <c r="R10" s="194">
        <v>29</v>
      </c>
      <c r="S10" s="194">
        <v>9</v>
      </c>
      <c r="T10" s="194">
        <v>86</v>
      </c>
      <c r="U10" s="194">
        <v>133</v>
      </c>
      <c r="V10" s="194">
        <v>0</v>
      </c>
      <c r="W10" s="194">
        <v>0</v>
      </c>
      <c r="X10" s="194">
        <v>0</v>
      </c>
    </row>
    <row r="11" spans="1:24" x14ac:dyDescent="0.25">
      <c r="A11" s="2" t="s">
        <v>11</v>
      </c>
      <c r="B11" s="194">
        <v>44282</v>
      </c>
      <c r="C11" s="194">
        <v>1088</v>
      </c>
      <c r="D11" s="194">
        <v>4</v>
      </c>
      <c r="E11" s="194">
        <v>5048</v>
      </c>
      <c r="F11" s="194">
        <v>3</v>
      </c>
      <c r="G11" s="194">
        <v>25</v>
      </c>
      <c r="H11" s="194">
        <v>10268</v>
      </c>
      <c r="I11" s="194">
        <v>7982</v>
      </c>
      <c r="J11" s="194">
        <v>1344</v>
      </c>
      <c r="K11" s="194">
        <v>3760</v>
      </c>
      <c r="L11" s="194">
        <v>841</v>
      </c>
      <c r="M11" s="194">
        <v>693</v>
      </c>
      <c r="N11" s="194">
        <v>187</v>
      </c>
      <c r="O11" s="194">
        <v>4264</v>
      </c>
      <c r="P11" s="194">
        <v>1788</v>
      </c>
      <c r="Q11" s="194">
        <v>14</v>
      </c>
      <c r="R11" s="194">
        <v>694</v>
      </c>
      <c r="S11" s="194">
        <v>143</v>
      </c>
      <c r="T11" s="194">
        <v>971</v>
      </c>
      <c r="U11" s="194">
        <v>5069</v>
      </c>
      <c r="V11" s="194">
        <v>1</v>
      </c>
      <c r="W11" s="194">
        <v>0</v>
      </c>
      <c r="X11" s="194">
        <v>95</v>
      </c>
    </row>
    <row r="12" spans="1:24" x14ac:dyDescent="0.25">
      <c r="A12" s="2" t="s">
        <v>12</v>
      </c>
      <c r="B12" s="194">
        <v>10799</v>
      </c>
      <c r="C12" s="194">
        <v>115</v>
      </c>
      <c r="D12" s="194">
        <v>2</v>
      </c>
      <c r="E12" s="194">
        <v>997</v>
      </c>
      <c r="F12" s="194">
        <v>5</v>
      </c>
      <c r="G12" s="194">
        <v>25</v>
      </c>
      <c r="H12" s="194">
        <v>546</v>
      </c>
      <c r="I12" s="194">
        <v>2691</v>
      </c>
      <c r="J12" s="194">
        <v>328</v>
      </c>
      <c r="K12" s="194">
        <v>3022</v>
      </c>
      <c r="L12" s="194">
        <v>181</v>
      </c>
      <c r="M12" s="194">
        <v>30</v>
      </c>
      <c r="N12" s="194">
        <v>224</v>
      </c>
      <c r="O12" s="194">
        <v>819</v>
      </c>
      <c r="P12" s="194">
        <v>682</v>
      </c>
      <c r="Q12" s="194">
        <v>3</v>
      </c>
      <c r="R12" s="194">
        <v>164</v>
      </c>
      <c r="S12" s="194">
        <v>89</v>
      </c>
      <c r="T12" s="194">
        <v>342</v>
      </c>
      <c r="U12" s="194">
        <v>529</v>
      </c>
      <c r="V12" s="194">
        <v>0</v>
      </c>
      <c r="W12" s="194">
        <v>0</v>
      </c>
      <c r="X12" s="194">
        <v>5</v>
      </c>
    </row>
    <row r="13" spans="1:24" x14ac:dyDescent="0.25">
      <c r="A13" s="2" t="s">
        <v>13</v>
      </c>
      <c r="B13" s="194">
        <v>0</v>
      </c>
      <c r="C13" s="194">
        <v>0</v>
      </c>
      <c r="D13" s="194">
        <v>0</v>
      </c>
      <c r="E13" s="194">
        <v>0</v>
      </c>
      <c r="F13" s="194">
        <v>0</v>
      </c>
      <c r="G13" s="194">
        <v>0</v>
      </c>
      <c r="H13" s="194">
        <v>0</v>
      </c>
      <c r="I13" s="194">
        <v>0</v>
      </c>
      <c r="J13" s="194">
        <v>0</v>
      </c>
      <c r="K13" s="194">
        <v>0</v>
      </c>
      <c r="L13" s="194">
        <v>0</v>
      </c>
      <c r="M13" s="194">
        <v>0</v>
      </c>
      <c r="N13" s="194">
        <v>0</v>
      </c>
      <c r="O13" s="194">
        <v>0</v>
      </c>
      <c r="P13" s="194">
        <v>0</v>
      </c>
      <c r="Q13" s="194">
        <v>0</v>
      </c>
      <c r="R13" s="194">
        <v>0</v>
      </c>
      <c r="S13" s="194">
        <v>0</v>
      </c>
      <c r="T13" s="194">
        <v>0</v>
      </c>
      <c r="U13" s="194">
        <v>0</v>
      </c>
      <c r="V13" s="194">
        <v>0</v>
      </c>
      <c r="W13" s="194">
        <v>0</v>
      </c>
      <c r="X13" s="194">
        <v>0</v>
      </c>
    </row>
    <row r="14" spans="1:24" x14ac:dyDescent="0.25">
      <c r="A14" s="2" t="s">
        <v>14</v>
      </c>
      <c r="B14" s="194">
        <v>7317</v>
      </c>
      <c r="C14" s="194">
        <v>184</v>
      </c>
      <c r="D14" s="194">
        <v>2</v>
      </c>
      <c r="E14" s="194">
        <v>683</v>
      </c>
      <c r="F14" s="194">
        <v>0</v>
      </c>
      <c r="G14" s="194">
        <v>3</v>
      </c>
      <c r="H14" s="194">
        <v>2039</v>
      </c>
      <c r="I14" s="194">
        <v>894</v>
      </c>
      <c r="J14" s="194">
        <v>231</v>
      </c>
      <c r="K14" s="194">
        <v>226</v>
      </c>
      <c r="L14" s="194">
        <v>145</v>
      </c>
      <c r="M14" s="194">
        <v>63</v>
      </c>
      <c r="N14" s="194">
        <v>34</v>
      </c>
      <c r="O14" s="194">
        <v>662</v>
      </c>
      <c r="P14" s="194">
        <v>351</v>
      </c>
      <c r="Q14" s="194">
        <v>1</v>
      </c>
      <c r="R14" s="194">
        <v>123</v>
      </c>
      <c r="S14" s="194">
        <v>14</v>
      </c>
      <c r="T14" s="194">
        <v>300</v>
      </c>
      <c r="U14" s="194">
        <v>1346</v>
      </c>
      <c r="V14" s="194">
        <v>0</v>
      </c>
      <c r="W14" s="194">
        <v>0</v>
      </c>
      <c r="X14" s="194">
        <v>16</v>
      </c>
    </row>
    <row r="15" spans="1:24" x14ac:dyDescent="0.25">
      <c r="A15" s="2" t="s">
        <v>15</v>
      </c>
      <c r="B15" s="194">
        <v>754</v>
      </c>
      <c r="C15" s="194">
        <v>7</v>
      </c>
      <c r="D15" s="194">
        <v>0</v>
      </c>
      <c r="E15" s="194">
        <v>25</v>
      </c>
      <c r="F15" s="194">
        <v>0</v>
      </c>
      <c r="G15" s="194">
        <v>1</v>
      </c>
      <c r="H15" s="194">
        <v>29</v>
      </c>
      <c r="I15" s="194">
        <v>62</v>
      </c>
      <c r="J15" s="194">
        <v>8</v>
      </c>
      <c r="K15" s="194">
        <v>26</v>
      </c>
      <c r="L15" s="194">
        <v>22</v>
      </c>
      <c r="M15" s="194">
        <v>1</v>
      </c>
      <c r="N15" s="194">
        <v>13</v>
      </c>
      <c r="O15" s="194">
        <v>43</v>
      </c>
      <c r="P15" s="194">
        <v>40</v>
      </c>
      <c r="Q15" s="194">
        <v>0</v>
      </c>
      <c r="R15" s="194">
        <v>11</v>
      </c>
      <c r="S15" s="194">
        <v>1</v>
      </c>
      <c r="T15" s="194">
        <v>17</v>
      </c>
      <c r="U15" s="194">
        <v>15</v>
      </c>
      <c r="V15" s="194">
        <v>0</v>
      </c>
      <c r="W15" s="194">
        <v>0</v>
      </c>
      <c r="X15" s="194">
        <v>433</v>
      </c>
    </row>
    <row r="16" spans="1:24" x14ac:dyDescent="0.25">
      <c r="A16" s="16" t="s">
        <v>107</v>
      </c>
      <c r="B16" s="196">
        <v>64444</v>
      </c>
      <c r="C16" s="196">
        <v>1407</v>
      </c>
      <c r="D16" s="196">
        <v>8</v>
      </c>
      <c r="E16" s="196">
        <v>6825</v>
      </c>
      <c r="F16" s="196">
        <v>10</v>
      </c>
      <c r="G16" s="196">
        <v>57</v>
      </c>
      <c r="H16" s="196">
        <v>12925</v>
      </c>
      <c r="I16" s="196">
        <v>12032</v>
      </c>
      <c r="J16" s="196">
        <v>1919</v>
      </c>
      <c r="K16" s="196">
        <v>7402</v>
      </c>
      <c r="L16" s="196">
        <v>1201</v>
      </c>
      <c r="M16" s="196">
        <v>787</v>
      </c>
      <c r="N16" s="196">
        <v>481</v>
      </c>
      <c r="O16" s="196">
        <v>5830</v>
      </c>
      <c r="P16" s="196">
        <v>2907</v>
      </c>
      <c r="Q16" s="196">
        <v>18</v>
      </c>
      <c r="R16" s="196">
        <v>1021</v>
      </c>
      <c r="S16" s="196">
        <v>256</v>
      </c>
      <c r="T16" s="196">
        <v>1716</v>
      </c>
      <c r="U16" s="196">
        <v>7092</v>
      </c>
      <c r="V16" s="196">
        <v>1</v>
      </c>
      <c r="W16" s="196">
        <v>0</v>
      </c>
      <c r="X16" s="196">
        <v>549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194">
        <v>8177</v>
      </c>
      <c r="C18" s="194">
        <v>37</v>
      </c>
      <c r="D18" s="194">
        <v>0</v>
      </c>
      <c r="E18" s="194">
        <v>630</v>
      </c>
      <c r="F18" s="194">
        <v>62</v>
      </c>
      <c r="G18" s="194">
        <v>9</v>
      </c>
      <c r="H18" s="194">
        <v>148</v>
      </c>
      <c r="I18" s="194">
        <v>3046</v>
      </c>
      <c r="J18" s="194">
        <v>34</v>
      </c>
      <c r="K18" s="194">
        <v>2170</v>
      </c>
      <c r="L18" s="194">
        <v>43</v>
      </c>
      <c r="M18" s="194">
        <v>0</v>
      </c>
      <c r="N18" s="194">
        <v>115</v>
      </c>
      <c r="O18" s="194">
        <v>190</v>
      </c>
      <c r="P18" s="194">
        <v>116</v>
      </c>
      <c r="Q18" s="194">
        <v>0</v>
      </c>
      <c r="R18" s="194">
        <v>110</v>
      </c>
      <c r="S18" s="194">
        <v>28</v>
      </c>
      <c r="T18" s="194">
        <v>933</v>
      </c>
      <c r="U18" s="194">
        <v>506</v>
      </c>
      <c r="V18" s="194">
        <v>0</v>
      </c>
      <c r="W18" s="194">
        <v>0</v>
      </c>
      <c r="X18" s="194">
        <v>0</v>
      </c>
    </row>
    <row r="19" spans="1:24" x14ac:dyDescent="0.25">
      <c r="A19" s="2" t="s">
        <v>11</v>
      </c>
      <c r="B19" s="194">
        <v>44234</v>
      </c>
      <c r="C19" s="194">
        <v>1087</v>
      </c>
      <c r="D19" s="194">
        <v>4</v>
      </c>
      <c r="E19" s="194">
        <v>5040</v>
      </c>
      <c r="F19" s="194">
        <v>3</v>
      </c>
      <c r="G19" s="194">
        <v>25</v>
      </c>
      <c r="H19" s="194">
        <v>10265</v>
      </c>
      <c r="I19" s="194">
        <v>7976</v>
      </c>
      <c r="J19" s="194">
        <v>1343</v>
      </c>
      <c r="K19" s="194">
        <v>3752</v>
      </c>
      <c r="L19" s="194">
        <v>840</v>
      </c>
      <c r="M19" s="194">
        <v>690</v>
      </c>
      <c r="N19" s="194">
        <v>186</v>
      </c>
      <c r="O19" s="194">
        <v>4261</v>
      </c>
      <c r="P19" s="194">
        <v>1787</v>
      </c>
      <c r="Q19" s="194">
        <v>14</v>
      </c>
      <c r="R19" s="194">
        <v>693</v>
      </c>
      <c r="S19" s="194">
        <v>143</v>
      </c>
      <c r="T19" s="194">
        <v>968</v>
      </c>
      <c r="U19" s="194">
        <v>5061</v>
      </c>
      <c r="V19" s="194">
        <v>1</v>
      </c>
      <c r="W19" s="194">
        <v>0</v>
      </c>
      <c r="X19" s="194">
        <v>95</v>
      </c>
    </row>
    <row r="20" spans="1:24" x14ac:dyDescent="0.25">
      <c r="A20" s="2" t="s">
        <v>12</v>
      </c>
      <c r="B20" s="194">
        <v>79568</v>
      </c>
      <c r="C20" s="194">
        <v>591</v>
      </c>
      <c r="D20" s="194">
        <v>22</v>
      </c>
      <c r="E20" s="194">
        <v>31714</v>
      </c>
      <c r="F20" s="194">
        <v>46</v>
      </c>
      <c r="G20" s="194">
        <v>164</v>
      </c>
      <c r="H20" s="194">
        <v>1879</v>
      </c>
      <c r="I20" s="194">
        <v>12988</v>
      </c>
      <c r="J20" s="194">
        <v>3188</v>
      </c>
      <c r="K20" s="194">
        <v>15505</v>
      </c>
      <c r="L20" s="194">
        <v>634</v>
      </c>
      <c r="M20" s="194">
        <v>48</v>
      </c>
      <c r="N20" s="194">
        <v>1635</v>
      </c>
      <c r="O20" s="194">
        <v>2909</v>
      </c>
      <c r="P20" s="194">
        <v>3831</v>
      </c>
      <c r="Q20" s="194">
        <v>4</v>
      </c>
      <c r="R20" s="194">
        <v>536</v>
      </c>
      <c r="S20" s="194">
        <v>495</v>
      </c>
      <c r="T20" s="194">
        <v>1935</v>
      </c>
      <c r="U20" s="194">
        <v>1434</v>
      </c>
      <c r="V20" s="194">
        <v>0</v>
      </c>
      <c r="W20" s="194">
        <v>0</v>
      </c>
      <c r="X20" s="194">
        <v>10</v>
      </c>
    </row>
    <row r="21" spans="1:24" x14ac:dyDescent="0.25">
      <c r="A21" s="2" t="s">
        <v>13</v>
      </c>
      <c r="B21" s="194">
        <v>0</v>
      </c>
      <c r="C21" s="194">
        <v>0</v>
      </c>
      <c r="D21" s="194">
        <v>0</v>
      </c>
      <c r="E21" s="194">
        <v>0</v>
      </c>
      <c r="F21" s="194">
        <v>0</v>
      </c>
      <c r="G21" s="194">
        <v>0</v>
      </c>
      <c r="H21" s="194">
        <v>0</v>
      </c>
      <c r="I21" s="194">
        <v>0</v>
      </c>
      <c r="J21" s="194">
        <v>0</v>
      </c>
      <c r="K21" s="194">
        <v>0</v>
      </c>
      <c r="L21" s="194">
        <v>0</v>
      </c>
      <c r="M21" s="194">
        <v>0</v>
      </c>
      <c r="N21" s="194">
        <v>0</v>
      </c>
      <c r="O21" s="194">
        <v>0</v>
      </c>
      <c r="P21" s="194">
        <v>0</v>
      </c>
      <c r="Q21" s="194">
        <v>0</v>
      </c>
      <c r="R21" s="194">
        <v>0</v>
      </c>
      <c r="S21" s="194">
        <v>0</v>
      </c>
      <c r="T21" s="194">
        <v>0</v>
      </c>
      <c r="U21" s="194">
        <v>0</v>
      </c>
      <c r="V21" s="194">
        <v>0</v>
      </c>
      <c r="W21" s="194">
        <v>0</v>
      </c>
      <c r="X21" s="194">
        <v>0</v>
      </c>
    </row>
    <row r="22" spans="1:24" x14ac:dyDescent="0.25">
      <c r="A22" s="2" t="s">
        <v>14</v>
      </c>
      <c r="B22" s="194">
        <v>7312</v>
      </c>
      <c r="C22" s="194">
        <v>184</v>
      </c>
      <c r="D22" s="194">
        <v>2</v>
      </c>
      <c r="E22" s="194">
        <v>683</v>
      </c>
      <c r="F22" s="194">
        <v>0</v>
      </c>
      <c r="G22" s="194">
        <v>3</v>
      </c>
      <c r="H22" s="194">
        <v>2038</v>
      </c>
      <c r="I22" s="194">
        <v>893</v>
      </c>
      <c r="J22" s="194">
        <v>231</v>
      </c>
      <c r="K22" s="194">
        <v>226</v>
      </c>
      <c r="L22" s="194">
        <v>145</v>
      </c>
      <c r="M22" s="194">
        <v>63</v>
      </c>
      <c r="N22" s="194">
        <v>34</v>
      </c>
      <c r="O22" s="194">
        <v>661</v>
      </c>
      <c r="P22" s="194">
        <v>351</v>
      </c>
      <c r="Q22" s="194">
        <v>1</v>
      </c>
      <c r="R22" s="194">
        <v>123</v>
      </c>
      <c r="S22" s="194">
        <v>14</v>
      </c>
      <c r="T22" s="194">
        <v>299</v>
      </c>
      <c r="U22" s="194">
        <v>1345</v>
      </c>
      <c r="V22" s="194">
        <v>0</v>
      </c>
      <c r="W22" s="194">
        <v>0</v>
      </c>
      <c r="X22" s="194">
        <v>16</v>
      </c>
    </row>
    <row r="23" spans="1:24" x14ac:dyDescent="0.25">
      <c r="A23" s="2" t="s">
        <v>15</v>
      </c>
      <c r="B23" s="194">
        <v>753</v>
      </c>
      <c r="C23" s="194">
        <v>7</v>
      </c>
      <c r="D23" s="194">
        <v>0</v>
      </c>
      <c r="E23" s="194">
        <v>25</v>
      </c>
      <c r="F23" s="194">
        <v>0</v>
      </c>
      <c r="G23" s="194">
        <v>1</v>
      </c>
      <c r="H23" s="194">
        <v>29</v>
      </c>
      <c r="I23" s="194">
        <v>62</v>
      </c>
      <c r="J23" s="194">
        <v>8</v>
      </c>
      <c r="K23" s="194">
        <v>26</v>
      </c>
      <c r="L23" s="194">
        <v>21</v>
      </c>
      <c r="M23" s="194">
        <v>1</v>
      </c>
      <c r="N23" s="194">
        <v>13</v>
      </c>
      <c r="O23" s="194">
        <v>43</v>
      </c>
      <c r="P23" s="194">
        <v>40</v>
      </c>
      <c r="Q23" s="194">
        <v>0</v>
      </c>
      <c r="R23" s="194">
        <v>11</v>
      </c>
      <c r="S23" s="194">
        <v>1</v>
      </c>
      <c r="T23" s="194">
        <v>17</v>
      </c>
      <c r="U23" s="194">
        <v>15</v>
      </c>
      <c r="V23" s="194">
        <v>0</v>
      </c>
      <c r="W23" s="194">
        <v>0</v>
      </c>
      <c r="X23" s="194">
        <v>433</v>
      </c>
    </row>
    <row r="24" spans="1:24" x14ac:dyDescent="0.25">
      <c r="A24" s="16" t="s">
        <v>107</v>
      </c>
      <c r="B24" s="196">
        <v>140044</v>
      </c>
      <c r="C24" s="196">
        <v>1906</v>
      </c>
      <c r="D24" s="196">
        <v>28</v>
      </c>
      <c r="E24" s="196">
        <v>38092</v>
      </c>
      <c r="F24" s="196">
        <v>111</v>
      </c>
      <c r="G24" s="196">
        <v>202</v>
      </c>
      <c r="H24" s="196">
        <v>14359</v>
      </c>
      <c r="I24" s="196">
        <v>24965</v>
      </c>
      <c r="J24" s="196">
        <v>4804</v>
      </c>
      <c r="K24" s="196">
        <v>21679</v>
      </c>
      <c r="L24" s="196">
        <v>1683</v>
      </c>
      <c r="M24" s="196">
        <v>802</v>
      </c>
      <c r="N24" s="196">
        <v>1983</v>
      </c>
      <c r="O24" s="196">
        <v>8064</v>
      </c>
      <c r="P24" s="196">
        <v>6125</v>
      </c>
      <c r="Q24" s="196">
        <v>19</v>
      </c>
      <c r="R24" s="196">
        <v>1473</v>
      </c>
      <c r="S24" s="196">
        <v>681</v>
      </c>
      <c r="T24" s="196">
        <v>4152</v>
      </c>
      <c r="U24" s="196">
        <v>8361</v>
      </c>
      <c r="V24" s="196">
        <v>1</v>
      </c>
      <c r="W24" s="196">
        <v>0</v>
      </c>
      <c r="X24" s="196">
        <v>554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195">
        <v>2306610.86</v>
      </c>
      <c r="C26" s="195">
        <v>15315.86</v>
      </c>
      <c r="D26" s="195">
        <v>0</v>
      </c>
      <c r="E26" s="195">
        <v>116678.26</v>
      </c>
      <c r="F26" s="195">
        <v>11434.85</v>
      </c>
      <c r="G26" s="195">
        <v>2398.77</v>
      </c>
      <c r="H26" s="195">
        <v>57580.43</v>
      </c>
      <c r="I26" s="195">
        <v>505220.72</v>
      </c>
      <c r="J26" s="195">
        <v>9036.48</v>
      </c>
      <c r="K26" s="195">
        <v>1060366.95</v>
      </c>
      <c r="L26" s="195">
        <v>17775.87</v>
      </c>
      <c r="M26" s="195">
        <v>0</v>
      </c>
      <c r="N26" s="195">
        <v>46330.59</v>
      </c>
      <c r="O26" s="195">
        <v>71478.45</v>
      </c>
      <c r="P26" s="195">
        <v>54053.7</v>
      </c>
      <c r="Q26" s="195">
        <v>0</v>
      </c>
      <c r="R26" s="195">
        <v>20908.75</v>
      </c>
      <c r="S26" s="195">
        <v>13173.87</v>
      </c>
      <c r="T26" s="195">
        <v>215215.57</v>
      </c>
      <c r="U26" s="195">
        <v>89641.74</v>
      </c>
      <c r="V26" s="195">
        <v>0</v>
      </c>
      <c r="W26" s="195">
        <v>0</v>
      </c>
      <c r="X26" s="195">
        <v>0</v>
      </c>
    </row>
    <row r="27" spans="1:24" x14ac:dyDescent="0.25">
      <c r="A27" s="2" t="s">
        <v>11</v>
      </c>
      <c r="B27" s="195">
        <v>30536835.489999998</v>
      </c>
      <c r="C27" s="195">
        <v>807760.77</v>
      </c>
      <c r="D27" s="195">
        <v>2700</v>
      </c>
      <c r="E27" s="195">
        <v>3510853.18</v>
      </c>
      <c r="F27" s="195">
        <v>2430</v>
      </c>
      <c r="G27" s="195">
        <v>17190</v>
      </c>
      <c r="H27" s="195">
        <v>7747890.6600000001</v>
      </c>
      <c r="I27" s="195">
        <v>5015632.25</v>
      </c>
      <c r="J27" s="195">
        <v>931836.39</v>
      </c>
      <c r="K27" s="195">
        <v>2527332.79</v>
      </c>
      <c r="L27" s="195">
        <v>589594.71</v>
      </c>
      <c r="M27" s="195">
        <v>429818.93</v>
      </c>
      <c r="N27" s="195">
        <v>131021.46</v>
      </c>
      <c r="O27" s="195">
        <v>2903097.85</v>
      </c>
      <c r="P27" s="195">
        <v>1284307.52</v>
      </c>
      <c r="Q27" s="195">
        <v>9248.61</v>
      </c>
      <c r="R27" s="195">
        <v>453745.05</v>
      </c>
      <c r="S27" s="195">
        <v>84494</v>
      </c>
      <c r="T27" s="195">
        <v>708734.51</v>
      </c>
      <c r="U27" s="195">
        <v>3312313.41</v>
      </c>
      <c r="V27" s="195">
        <v>630</v>
      </c>
      <c r="W27" s="195">
        <v>0</v>
      </c>
      <c r="X27" s="195">
        <v>66203.399999999994</v>
      </c>
    </row>
    <row r="28" spans="1:24" x14ac:dyDescent="0.25">
      <c r="A28" s="2" t="s">
        <v>12</v>
      </c>
      <c r="B28" s="195">
        <v>27019585.359999999</v>
      </c>
      <c r="C28" s="195">
        <v>300524.81</v>
      </c>
      <c r="D28" s="195">
        <v>7769.97</v>
      </c>
      <c r="E28" s="195">
        <v>7406455.04</v>
      </c>
      <c r="F28" s="195">
        <v>33408.49</v>
      </c>
      <c r="G28" s="195">
        <v>57702.13</v>
      </c>
      <c r="H28" s="195">
        <v>858616.65</v>
      </c>
      <c r="I28" s="195">
        <v>4380058.51</v>
      </c>
      <c r="J28" s="195">
        <v>903382.85</v>
      </c>
      <c r="K28" s="195">
        <v>7637113.3600000003</v>
      </c>
      <c r="L28" s="195">
        <v>302123.46999999997</v>
      </c>
      <c r="M28" s="195">
        <v>24976.47</v>
      </c>
      <c r="N28" s="195">
        <v>621073.37</v>
      </c>
      <c r="O28" s="195">
        <v>1283655.82</v>
      </c>
      <c r="P28" s="195">
        <v>1509374.97</v>
      </c>
      <c r="Q28" s="195">
        <v>1803.84</v>
      </c>
      <c r="R28" s="195">
        <v>248843.29</v>
      </c>
      <c r="S28" s="195">
        <v>180543.33</v>
      </c>
      <c r="T28" s="195">
        <v>794868.53</v>
      </c>
      <c r="U28" s="195">
        <v>465114.37</v>
      </c>
      <c r="V28" s="195">
        <v>0</v>
      </c>
      <c r="W28" s="195">
        <v>0</v>
      </c>
      <c r="X28" s="195">
        <v>2176.09</v>
      </c>
    </row>
    <row r="29" spans="1:24" x14ac:dyDescent="0.25">
      <c r="A29" s="2" t="s">
        <v>13</v>
      </c>
      <c r="B29" s="195">
        <v>0</v>
      </c>
      <c r="C29" s="195">
        <v>0</v>
      </c>
      <c r="D29" s="195">
        <v>0</v>
      </c>
      <c r="E29" s="195">
        <v>0</v>
      </c>
      <c r="F29" s="195">
        <v>0</v>
      </c>
      <c r="G29" s="195">
        <v>0</v>
      </c>
      <c r="H29" s="195">
        <v>0</v>
      </c>
      <c r="I29" s="195">
        <v>0</v>
      </c>
      <c r="J29" s="195">
        <v>0</v>
      </c>
      <c r="K29" s="195">
        <v>0</v>
      </c>
      <c r="L29" s="195">
        <v>0</v>
      </c>
      <c r="M29" s="195">
        <v>0</v>
      </c>
      <c r="N29" s="195">
        <v>0</v>
      </c>
      <c r="O29" s="195">
        <v>0</v>
      </c>
      <c r="P29" s="195">
        <v>0</v>
      </c>
      <c r="Q29" s="195">
        <v>0</v>
      </c>
      <c r="R29" s="195">
        <v>0</v>
      </c>
      <c r="S29" s="195">
        <v>0</v>
      </c>
      <c r="T29" s="195">
        <v>0</v>
      </c>
      <c r="U29" s="195">
        <v>0</v>
      </c>
      <c r="V29" s="195">
        <v>0</v>
      </c>
      <c r="W29" s="195">
        <v>0</v>
      </c>
      <c r="X29" s="195">
        <v>0</v>
      </c>
    </row>
    <row r="30" spans="1:24" x14ac:dyDescent="0.25">
      <c r="A30" s="2" t="s">
        <v>14</v>
      </c>
      <c r="B30" s="195">
        <v>2246758.96</v>
      </c>
      <c r="C30" s="195">
        <v>57382.25</v>
      </c>
      <c r="D30" s="195">
        <v>630</v>
      </c>
      <c r="E30" s="195">
        <v>209131.16</v>
      </c>
      <c r="F30" s="195">
        <v>0</v>
      </c>
      <c r="G30" s="195">
        <v>871.35</v>
      </c>
      <c r="H30" s="195">
        <v>632975.04</v>
      </c>
      <c r="I30" s="195">
        <v>273978.71000000002</v>
      </c>
      <c r="J30" s="195">
        <v>70835.61</v>
      </c>
      <c r="K30" s="195">
        <v>68307.460000000006</v>
      </c>
      <c r="L30" s="195">
        <v>44848.2</v>
      </c>
      <c r="M30" s="195">
        <v>19129.419999999998</v>
      </c>
      <c r="N30" s="195">
        <v>10710</v>
      </c>
      <c r="O30" s="195">
        <v>203235.74</v>
      </c>
      <c r="P30" s="195">
        <v>108355.93</v>
      </c>
      <c r="Q30" s="195">
        <v>315</v>
      </c>
      <c r="R30" s="195">
        <v>37325.040000000001</v>
      </c>
      <c r="S30" s="195">
        <v>3962.52</v>
      </c>
      <c r="T30" s="195">
        <v>90827.8</v>
      </c>
      <c r="U30" s="195">
        <v>409160.03</v>
      </c>
      <c r="V30" s="195">
        <v>0</v>
      </c>
      <c r="W30" s="195">
        <v>0</v>
      </c>
      <c r="X30" s="195">
        <v>4777.7</v>
      </c>
    </row>
    <row r="31" spans="1:24" x14ac:dyDescent="0.25">
      <c r="A31" s="2" t="s">
        <v>15</v>
      </c>
      <c r="B31" s="195">
        <v>231709.13</v>
      </c>
      <c r="C31" s="195">
        <v>2205</v>
      </c>
      <c r="D31" s="195">
        <v>0</v>
      </c>
      <c r="E31" s="195">
        <v>7864.88</v>
      </c>
      <c r="F31" s="195">
        <v>0</v>
      </c>
      <c r="G31" s="195">
        <v>315</v>
      </c>
      <c r="H31" s="195">
        <v>8696.82</v>
      </c>
      <c r="I31" s="195">
        <v>19205.82</v>
      </c>
      <c r="J31" s="195">
        <v>2463.88</v>
      </c>
      <c r="K31" s="195">
        <v>7771.96</v>
      </c>
      <c r="L31" s="195">
        <v>6719.5</v>
      </c>
      <c r="M31" s="195">
        <v>315</v>
      </c>
      <c r="N31" s="195">
        <v>4095</v>
      </c>
      <c r="O31" s="195">
        <v>13076.8</v>
      </c>
      <c r="P31" s="195">
        <v>12461.31</v>
      </c>
      <c r="Q31" s="195">
        <v>0</v>
      </c>
      <c r="R31" s="195">
        <v>3440</v>
      </c>
      <c r="S31" s="195">
        <v>315</v>
      </c>
      <c r="T31" s="195">
        <v>5355</v>
      </c>
      <c r="U31" s="195">
        <v>4636.67</v>
      </c>
      <c r="V31" s="195">
        <v>0</v>
      </c>
      <c r="W31" s="195">
        <v>0</v>
      </c>
      <c r="X31" s="195">
        <v>132771.49</v>
      </c>
    </row>
    <row r="32" spans="1:24" x14ac:dyDescent="0.25">
      <c r="A32" s="16" t="s">
        <v>107</v>
      </c>
      <c r="B32" s="197">
        <v>62341499.799999997</v>
      </c>
      <c r="C32" s="197">
        <v>1183188.69</v>
      </c>
      <c r="D32" s="197">
        <v>11099.97</v>
      </c>
      <c r="E32" s="197">
        <v>11250982.52</v>
      </c>
      <c r="F32" s="197">
        <v>47273.34</v>
      </c>
      <c r="G32" s="197">
        <v>78477.25</v>
      </c>
      <c r="H32" s="197">
        <v>9305759.5999999996</v>
      </c>
      <c r="I32" s="197">
        <v>10194096.01</v>
      </c>
      <c r="J32" s="197">
        <v>1917555.21</v>
      </c>
      <c r="K32" s="197">
        <v>11300892.52</v>
      </c>
      <c r="L32" s="197">
        <v>961061.75</v>
      </c>
      <c r="M32" s="197">
        <v>474239.82</v>
      </c>
      <c r="N32" s="197">
        <v>813230.42</v>
      </c>
      <c r="O32" s="197">
        <v>4474544.66</v>
      </c>
      <c r="P32" s="197">
        <v>2968553.43</v>
      </c>
      <c r="Q32" s="197">
        <v>11367.45</v>
      </c>
      <c r="R32" s="197">
        <v>764262.13</v>
      </c>
      <c r="S32" s="197">
        <v>282488.71999999997</v>
      </c>
      <c r="T32" s="197">
        <v>1815001.41</v>
      </c>
      <c r="U32" s="197">
        <v>4280866.22</v>
      </c>
      <c r="V32" s="197">
        <v>630</v>
      </c>
      <c r="W32" s="197">
        <v>0</v>
      </c>
      <c r="X32" s="197">
        <v>205928.68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129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198">
        <v>1275</v>
      </c>
      <c r="C10" s="198">
        <v>16</v>
      </c>
      <c r="D10" s="198">
        <v>1</v>
      </c>
      <c r="E10" s="198">
        <v>68</v>
      </c>
      <c r="F10" s="198">
        <v>2</v>
      </c>
      <c r="G10" s="198">
        <v>1</v>
      </c>
      <c r="H10" s="198">
        <v>38</v>
      </c>
      <c r="I10" s="198">
        <v>377</v>
      </c>
      <c r="J10" s="198">
        <v>13</v>
      </c>
      <c r="K10" s="198">
        <v>377</v>
      </c>
      <c r="L10" s="198">
        <v>10</v>
      </c>
      <c r="M10" s="198">
        <v>1</v>
      </c>
      <c r="N10" s="198">
        <v>23</v>
      </c>
      <c r="O10" s="198">
        <v>50</v>
      </c>
      <c r="P10" s="198">
        <v>34</v>
      </c>
      <c r="Q10" s="198">
        <v>1</v>
      </c>
      <c r="R10" s="198">
        <v>32</v>
      </c>
      <c r="S10" s="198">
        <v>5</v>
      </c>
      <c r="T10" s="198">
        <v>97</v>
      </c>
      <c r="U10" s="198">
        <v>129</v>
      </c>
      <c r="V10" s="198">
        <v>0</v>
      </c>
      <c r="W10" s="198">
        <v>0</v>
      </c>
      <c r="X10" s="198">
        <v>0</v>
      </c>
    </row>
    <row r="11" spans="1:24" x14ac:dyDescent="0.25">
      <c r="A11" s="2" t="s">
        <v>11</v>
      </c>
      <c r="B11" s="198">
        <v>47325</v>
      </c>
      <c r="C11" s="198">
        <v>1111</v>
      </c>
      <c r="D11" s="198">
        <v>2</v>
      </c>
      <c r="E11" s="198">
        <v>5300</v>
      </c>
      <c r="F11" s="198">
        <v>4</v>
      </c>
      <c r="G11" s="198">
        <v>22</v>
      </c>
      <c r="H11" s="198">
        <v>10787</v>
      </c>
      <c r="I11" s="198">
        <v>8659</v>
      </c>
      <c r="J11" s="198">
        <v>1482</v>
      </c>
      <c r="K11" s="198">
        <v>4045</v>
      </c>
      <c r="L11" s="198">
        <v>848</v>
      </c>
      <c r="M11" s="198">
        <v>678</v>
      </c>
      <c r="N11" s="198">
        <v>204</v>
      </c>
      <c r="O11" s="198">
        <v>4161</v>
      </c>
      <c r="P11" s="198">
        <v>1901</v>
      </c>
      <c r="Q11" s="198">
        <v>10</v>
      </c>
      <c r="R11" s="198">
        <v>845</v>
      </c>
      <c r="S11" s="198">
        <v>175</v>
      </c>
      <c r="T11" s="198">
        <v>1098</v>
      </c>
      <c r="U11" s="198">
        <v>5885</v>
      </c>
      <c r="V11" s="198">
        <v>1</v>
      </c>
      <c r="W11" s="198">
        <v>0</v>
      </c>
      <c r="X11" s="198">
        <v>107</v>
      </c>
    </row>
    <row r="12" spans="1:24" x14ac:dyDescent="0.25">
      <c r="A12" s="2" t="s">
        <v>12</v>
      </c>
      <c r="B12" s="198">
        <v>8315</v>
      </c>
      <c r="C12" s="198">
        <v>108</v>
      </c>
      <c r="D12" s="198">
        <v>2</v>
      </c>
      <c r="E12" s="198">
        <v>847</v>
      </c>
      <c r="F12" s="198">
        <v>6</v>
      </c>
      <c r="G12" s="198">
        <v>20</v>
      </c>
      <c r="H12" s="198">
        <v>469</v>
      </c>
      <c r="I12" s="198">
        <v>2155</v>
      </c>
      <c r="J12" s="198">
        <v>275</v>
      </c>
      <c r="K12" s="198">
        <v>1911</v>
      </c>
      <c r="L12" s="198">
        <v>162</v>
      </c>
      <c r="M12" s="198">
        <v>27</v>
      </c>
      <c r="N12" s="198">
        <v>209</v>
      </c>
      <c r="O12" s="198">
        <v>671</v>
      </c>
      <c r="P12" s="198">
        <v>551</v>
      </c>
      <c r="Q12" s="198">
        <v>2</v>
      </c>
      <c r="R12" s="198">
        <v>133</v>
      </c>
      <c r="S12" s="198">
        <v>98</v>
      </c>
      <c r="T12" s="198">
        <v>273</v>
      </c>
      <c r="U12" s="198">
        <v>387</v>
      </c>
      <c r="V12" s="198">
        <v>0</v>
      </c>
      <c r="W12" s="198">
        <v>0</v>
      </c>
      <c r="X12" s="198">
        <v>9</v>
      </c>
    </row>
    <row r="13" spans="1:24" x14ac:dyDescent="0.25">
      <c r="A13" s="2" t="s">
        <v>13</v>
      </c>
      <c r="B13" s="198">
        <v>8162</v>
      </c>
      <c r="C13" s="198">
        <v>107</v>
      </c>
      <c r="D13" s="198">
        <v>5</v>
      </c>
      <c r="E13" s="198">
        <v>717</v>
      </c>
      <c r="F13" s="198">
        <v>0</v>
      </c>
      <c r="G13" s="198">
        <v>20</v>
      </c>
      <c r="H13" s="198">
        <v>584</v>
      </c>
      <c r="I13" s="198">
        <v>2021</v>
      </c>
      <c r="J13" s="198">
        <v>305</v>
      </c>
      <c r="K13" s="198">
        <v>2213</v>
      </c>
      <c r="L13" s="198">
        <v>161</v>
      </c>
      <c r="M13" s="198">
        <v>37</v>
      </c>
      <c r="N13" s="198">
        <v>126</v>
      </c>
      <c r="O13" s="198">
        <v>655</v>
      </c>
      <c r="P13" s="198">
        <v>456</v>
      </c>
      <c r="Q13" s="198">
        <v>3</v>
      </c>
      <c r="R13" s="198">
        <v>102</v>
      </c>
      <c r="S13" s="198">
        <v>64</v>
      </c>
      <c r="T13" s="198">
        <v>188</v>
      </c>
      <c r="U13" s="198">
        <v>390</v>
      </c>
      <c r="V13" s="198">
        <v>0</v>
      </c>
      <c r="W13" s="198">
        <v>0</v>
      </c>
      <c r="X13" s="198">
        <v>8</v>
      </c>
    </row>
    <row r="14" spans="1:24" x14ac:dyDescent="0.25">
      <c r="A14" s="2" t="s">
        <v>14</v>
      </c>
      <c r="B14" s="198">
        <v>7973</v>
      </c>
      <c r="C14" s="198">
        <v>182</v>
      </c>
      <c r="D14" s="198">
        <v>2</v>
      </c>
      <c r="E14" s="198">
        <v>693</v>
      </c>
      <c r="F14" s="198">
        <v>1</v>
      </c>
      <c r="G14" s="198">
        <v>5</v>
      </c>
      <c r="H14" s="198">
        <v>1974</v>
      </c>
      <c r="I14" s="198">
        <v>942</v>
      </c>
      <c r="J14" s="198">
        <v>235</v>
      </c>
      <c r="K14" s="198">
        <v>241</v>
      </c>
      <c r="L14" s="198">
        <v>147</v>
      </c>
      <c r="M14" s="198">
        <v>65</v>
      </c>
      <c r="N14" s="198">
        <v>31</v>
      </c>
      <c r="O14" s="198">
        <v>623</v>
      </c>
      <c r="P14" s="198">
        <v>342</v>
      </c>
      <c r="Q14" s="198">
        <v>0</v>
      </c>
      <c r="R14" s="198">
        <v>139</v>
      </c>
      <c r="S14" s="198">
        <v>15</v>
      </c>
      <c r="T14" s="198">
        <v>318</v>
      </c>
      <c r="U14" s="198">
        <v>1997</v>
      </c>
      <c r="V14" s="198">
        <v>0</v>
      </c>
      <c r="W14" s="198">
        <v>0</v>
      </c>
      <c r="X14" s="198">
        <v>21</v>
      </c>
    </row>
    <row r="15" spans="1:24" x14ac:dyDescent="0.25">
      <c r="A15" s="2" t="s">
        <v>15</v>
      </c>
      <c r="B15" s="198">
        <v>745</v>
      </c>
      <c r="C15" s="198">
        <v>6</v>
      </c>
      <c r="D15" s="198">
        <v>0</v>
      </c>
      <c r="E15" s="198">
        <v>24</v>
      </c>
      <c r="F15" s="198">
        <v>0</v>
      </c>
      <c r="G15" s="198">
        <v>1</v>
      </c>
      <c r="H15" s="198">
        <v>29</v>
      </c>
      <c r="I15" s="198">
        <v>59</v>
      </c>
      <c r="J15" s="198">
        <v>10</v>
      </c>
      <c r="K15" s="198">
        <v>27</v>
      </c>
      <c r="L15" s="198">
        <v>17</v>
      </c>
      <c r="M15" s="198">
        <v>1</v>
      </c>
      <c r="N15" s="198">
        <v>13</v>
      </c>
      <c r="O15" s="198">
        <v>42</v>
      </c>
      <c r="P15" s="198">
        <v>39</v>
      </c>
      <c r="Q15" s="198">
        <v>0</v>
      </c>
      <c r="R15" s="198">
        <v>11</v>
      </c>
      <c r="S15" s="198">
        <v>2</v>
      </c>
      <c r="T15" s="198">
        <v>19</v>
      </c>
      <c r="U15" s="198">
        <v>17</v>
      </c>
      <c r="V15" s="198">
        <v>0</v>
      </c>
      <c r="W15" s="198">
        <v>0</v>
      </c>
      <c r="X15" s="198">
        <v>428</v>
      </c>
    </row>
    <row r="16" spans="1:24" x14ac:dyDescent="0.25">
      <c r="A16" s="16" t="s">
        <v>107</v>
      </c>
      <c r="B16" s="200">
        <v>73795</v>
      </c>
      <c r="C16" s="200">
        <v>1530</v>
      </c>
      <c r="D16" s="200">
        <v>12</v>
      </c>
      <c r="E16" s="200">
        <v>7649</v>
      </c>
      <c r="F16" s="200">
        <v>13</v>
      </c>
      <c r="G16" s="200">
        <v>69</v>
      </c>
      <c r="H16" s="200">
        <v>13881</v>
      </c>
      <c r="I16" s="200">
        <v>14213</v>
      </c>
      <c r="J16" s="200">
        <v>2320</v>
      </c>
      <c r="K16" s="200">
        <v>8814</v>
      </c>
      <c r="L16" s="200">
        <v>1345</v>
      </c>
      <c r="M16" s="200">
        <v>809</v>
      </c>
      <c r="N16" s="200">
        <v>606</v>
      </c>
      <c r="O16" s="200">
        <v>6202</v>
      </c>
      <c r="P16" s="200">
        <v>3323</v>
      </c>
      <c r="Q16" s="200">
        <v>16</v>
      </c>
      <c r="R16" s="200">
        <v>1262</v>
      </c>
      <c r="S16" s="200">
        <v>359</v>
      </c>
      <c r="T16" s="200">
        <v>1993</v>
      </c>
      <c r="U16" s="200">
        <v>8805</v>
      </c>
      <c r="V16" s="200">
        <v>1</v>
      </c>
      <c r="W16" s="200">
        <v>0</v>
      </c>
      <c r="X16" s="200">
        <v>573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198">
        <v>9543</v>
      </c>
      <c r="C18" s="198">
        <v>54</v>
      </c>
      <c r="D18" s="198">
        <v>9</v>
      </c>
      <c r="E18" s="198">
        <v>278</v>
      </c>
      <c r="F18" s="198">
        <v>2</v>
      </c>
      <c r="G18" s="198">
        <v>4</v>
      </c>
      <c r="H18" s="198">
        <v>118</v>
      </c>
      <c r="I18" s="198">
        <v>3200</v>
      </c>
      <c r="J18" s="198">
        <v>60</v>
      </c>
      <c r="K18" s="198">
        <v>1592</v>
      </c>
      <c r="L18" s="198">
        <v>132</v>
      </c>
      <c r="M18" s="198">
        <v>1</v>
      </c>
      <c r="N18" s="198">
        <v>176</v>
      </c>
      <c r="O18" s="198">
        <v>166</v>
      </c>
      <c r="P18" s="198">
        <v>172</v>
      </c>
      <c r="Q18" s="198">
        <v>2</v>
      </c>
      <c r="R18" s="198">
        <v>96</v>
      </c>
      <c r="S18" s="198">
        <v>22</v>
      </c>
      <c r="T18" s="198">
        <v>2963</v>
      </c>
      <c r="U18" s="198">
        <v>496</v>
      </c>
      <c r="V18" s="198">
        <v>0</v>
      </c>
      <c r="W18" s="198">
        <v>0</v>
      </c>
      <c r="X18" s="198">
        <v>0</v>
      </c>
    </row>
    <row r="19" spans="1:24" x14ac:dyDescent="0.25">
      <c r="A19" s="2" t="s">
        <v>11</v>
      </c>
      <c r="B19" s="198">
        <v>47304</v>
      </c>
      <c r="C19" s="198">
        <v>1111</v>
      </c>
      <c r="D19" s="198">
        <v>2</v>
      </c>
      <c r="E19" s="198">
        <v>5299</v>
      </c>
      <c r="F19" s="198">
        <v>4</v>
      </c>
      <c r="G19" s="198">
        <v>22</v>
      </c>
      <c r="H19" s="198">
        <v>10783</v>
      </c>
      <c r="I19" s="198">
        <v>8657</v>
      </c>
      <c r="J19" s="198">
        <v>1481</v>
      </c>
      <c r="K19" s="198">
        <v>4044</v>
      </c>
      <c r="L19" s="198">
        <v>848</v>
      </c>
      <c r="M19" s="198">
        <v>678</v>
      </c>
      <c r="N19" s="198">
        <v>204</v>
      </c>
      <c r="O19" s="198">
        <v>4158</v>
      </c>
      <c r="P19" s="198">
        <v>1897</v>
      </c>
      <c r="Q19" s="198">
        <v>10</v>
      </c>
      <c r="R19" s="198">
        <v>844</v>
      </c>
      <c r="S19" s="198">
        <v>175</v>
      </c>
      <c r="T19" s="198">
        <v>1098</v>
      </c>
      <c r="U19" s="198">
        <v>5881</v>
      </c>
      <c r="V19" s="198">
        <v>1</v>
      </c>
      <c r="W19" s="198">
        <v>0</v>
      </c>
      <c r="X19" s="198">
        <v>107</v>
      </c>
    </row>
    <row r="20" spans="1:24" x14ac:dyDescent="0.25">
      <c r="A20" s="2" t="s">
        <v>12</v>
      </c>
      <c r="B20" s="198">
        <v>69908</v>
      </c>
      <c r="C20" s="198">
        <v>537</v>
      </c>
      <c r="D20" s="198">
        <v>28</v>
      </c>
      <c r="E20" s="198">
        <v>27634</v>
      </c>
      <c r="F20" s="198">
        <v>152</v>
      </c>
      <c r="G20" s="198">
        <v>123</v>
      </c>
      <c r="H20" s="198">
        <v>1678</v>
      </c>
      <c r="I20" s="198">
        <v>12967</v>
      </c>
      <c r="J20" s="198">
        <v>2686</v>
      </c>
      <c r="K20" s="198">
        <v>11231</v>
      </c>
      <c r="L20" s="198">
        <v>571</v>
      </c>
      <c r="M20" s="198">
        <v>58</v>
      </c>
      <c r="N20" s="198">
        <v>1216</v>
      </c>
      <c r="O20" s="198">
        <v>2792</v>
      </c>
      <c r="P20" s="198">
        <v>3481</v>
      </c>
      <c r="Q20" s="198">
        <v>9</v>
      </c>
      <c r="R20" s="198">
        <v>525</v>
      </c>
      <c r="S20" s="198">
        <v>1394</v>
      </c>
      <c r="T20" s="198">
        <v>1717</v>
      </c>
      <c r="U20" s="198">
        <v>1091</v>
      </c>
      <c r="V20" s="198">
        <v>0</v>
      </c>
      <c r="W20" s="198">
        <v>0</v>
      </c>
      <c r="X20" s="198">
        <v>18</v>
      </c>
    </row>
    <row r="21" spans="1:24" x14ac:dyDescent="0.25">
      <c r="A21" s="2" t="s">
        <v>13</v>
      </c>
      <c r="B21" s="198">
        <v>33203</v>
      </c>
      <c r="C21" s="198">
        <v>662</v>
      </c>
      <c r="D21" s="198">
        <v>31</v>
      </c>
      <c r="E21" s="198">
        <v>3971</v>
      </c>
      <c r="F21" s="198">
        <v>0</v>
      </c>
      <c r="G21" s="198">
        <v>99</v>
      </c>
      <c r="H21" s="198">
        <v>2515</v>
      </c>
      <c r="I21" s="198">
        <v>7110</v>
      </c>
      <c r="J21" s="198">
        <v>1212</v>
      </c>
      <c r="K21" s="198">
        <v>10707</v>
      </c>
      <c r="L21" s="198">
        <v>612</v>
      </c>
      <c r="M21" s="198">
        <v>80</v>
      </c>
      <c r="N21" s="198">
        <v>494</v>
      </c>
      <c r="O21" s="198">
        <v>1849</v>
      </c>
      <c r="P21" s="198">
        <v>1709</v>
      </c>
      <c r="Q21" s="198">
        <v>10</v>
      </c>
      <c r="R21" s="198">
        <v>231</v>
      </c>
      <c r="S21" s="198">
        <v>213</v>
      </c>
      <c r="T21" s="198">
        <v>648</v>
      </c>
      <c r="U21" s="198">
        <v>1031</v>
      </c>
      <c r="V21" s="198">
        <v>0</v>
      </c>
      <c r="W21" s="198">
        <v>0</v>
      </c>
      <c r="X21" s="198">
        <v>19</v>
      </c>
    </row>
    <row r="22" spans="1:24" x14ac:dyDescent="0.25">
      <c r="A22" s="2" t="s">
        <v>14</v>
      </c>
      <c r="B22" s="198">
        <v>7971</v>
      </c>
      <c r="C22" s="198">
        <v>182</v>
      </c>
      <c r="D22" s="198">
        <v>2</v>
      </c>
      <c r="E22" s="198">
        <v>693</v>
      </c>
      <c r="F22" s="198">
        <v>1</v>
      </c>
      <c r="G22" s="198">
        <v>5</v>
      </c>
      <c r="H22" s="198">
        <v>1974</v>
      </c>
      <c r="I22" s="198">
        <v>941</v>
      </c>
      <c r="J22" s="198">
        <v>235</v>
      </c>
      <c r="K22" s="198">
        <v>241</v>
      </c>
      <c r="L22" s="198">
        <v>147</v>
      </c>
      <c r="M22" s="198">
        <v>65</v>
      </c>
      <c r="N22" s="198">
        <v>31</v>
      </c>
      <c r="O22" s="198">
        <v>623</v>
      </c>
      <c r="P22" s="198">
        <v>342</v>
      </c>
      <c r="Q22" s="198">
        <v>0</v>
      </c>
      <c r="R22" s="198">
        <v>139</v>
      </c>
      <c r="S22" s="198">
        <v>15</v>
      </c>
      <c r="T22" s="198">
        <v>317</v>
      </c>
      <c r="U22" s="198">
        <v>1997</v>
      </c>
      <c r="V22" s="198">
        <v>0</v>
      </c>
      <c r="W22" s="198">
        <v>0</v>
      </c>
      <c r="X22" s="198">
        <v>21</v>
      </c>
    </row>
    <row r="23" spans="1:24" x14ac:dyDescent="0.25">
      <c r="A23" s="2" t="s">
        <v>15</v>
      </c>
      <c r="B23" s="198">
        <v>745</v>
      </c>
      <c r="C23" s="198">
        <v>6</v>
      </c>
      <c r="D23" s="198">
        <v>0</v>
      </c>
      <c r="E23" s="198">
        <v>24</v>
      </c>
      <c r="F23" s="198">
        <v>0</v>
      </c>
      <c r="G23" s="198">
        <v>1</v>
      </c>
      <c r="H23" s="198">
        <v>29</v>
      </c>
      <c r="I23" s="198">
        <v>59</v>
      </c>
      <c r="J23" s="198">
        <v>10</v>
      </c>
      <c r="K23" s="198">
        <v>27</v>
      </c>
      <c r="L23" s="198">
        <v>17</v>
      </c>
      <c r="M23" s="198">
        <v>1</v>
      </c>
      <c r="N23" s="198">
        <v>13</v>
      </c>
      <c r="O23" s="198">
        <v>42</v>
      </c>
      <c r="P23" s="198">
        <v>39</v>
      </c>
      <c r="Q23" s="198">
        <v>0</v>
      </c>
      <c r="R23" s="198">
        <v>11</v>
      </c>
      <c r="S23" s="198">
        <v>2</v>
      </c>
      <c r="T23" s="198">
        <v>19</v>
      </c>
      <c r="U23" s="198">
        <v>17</v>
      </c>
      <c r="V23" s="198">
        <v>0</v>
      </c>
      <c r="W23" s="198">
        <v>0</v>
      </c>
      <c r="X23" s="198">
        <v>428</v>
      </c>
    </row>
    <row r="24" spans="1:24" x14ac:dyDescent="0.25">
      <c r="A24" s="16" t="s">
        <v>107</v>
      </c>
      <c r="B24" s="200">
        <v>168674</v>
      </c>
      <c r="C24" s="200">
        <v>2552</v>
      </c>
      <c r="D24" s="200">
        <v>72</v>
      </c>
      <c r="E24" s="200">
        <v>37899</v>
      </c>
      <c r="F24" s="200">
        <v>159</v>
      </c>
      <c r="G24" s="200">
        <v>254</v>
      </c>
      <c r="H24" s="200">
        <v>17097</v>
      </c>
      <c r="I24" s="200">
        <v>32934</v>
      </c>
      <c r="J24" s="200">
        <v>5684</v>
      </c>
      <c r="K24" s="200">
        <v>27842</v>
      </c>
      <c r="L24" s="200">
        <v>2327</v>
      </c>
      <c r="M24" s="200">
        <v>883</v>
      </c>
      <c r="N24" s="200">
        <v>2134</v>
      </c>
      <c r="O24" s="200">
        <v>9630</v>
      </c>
      <c r="P24" s="200">
        <v>7640</v>
      </c>
      <c r="Q24" s="200">
        <v>31</v>
      </c>
      <c r="R24" s="200">
        <v>1846</v>
      </c>
      <c r="S24" s="200">
        <v>1821</v>
      </c>
      <c r="T24" s="200">
        <v>6762</v>
      </c>
      <c r="U24" s="200">
        <v>10513</v>
      </c>
      <c r="V24" s="200">
        <v>1</v>
      </c>
      <c r="W24" s="200">
        <v>0</v>
      </c>
      <c r="X24" s="200">
        <v>593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199">
        <v>4800914.04</v>
      </c>
      <c r="C26" s="199">
        <v>33681.54</v>
      </c>
      <c r="D26" s="199">
        <v>7420.15</v>
      </c>
      <c r="E26" s="199">
        <v>132234.25</v>
      </c>
      <c r="F26" s="199">
        <v>439.32</v>
      </c>
      <c r="G26" s="199">
        <v>2346.83</v>
      </c>
      <c r="H26" s="199">
        <v>69589.399999999994</v>
      </c>
      <c r="I26" s="199">
        <v>773072.23</v>
      </c>
      <c r="J26" s="199">
        <v>20018.02</v>
      </c>
      <c r="K26" s="199">
        <v>1060978.25</v>
      </c>
      <c r="L26" s="199">
        <v>77092.160000000003</v>
      </c>
      <c r="M26" s="199">
        <v>778.75</v>
      </c>
      <c r="N26" s="199">
        <v>105284.4</v>
      </c>
      <c r="O26" s="199">
        <v>99329.4</v>
      </c>
      <c r="P26" s="199">
        <v>60452.02</v>
      </c>
      <c r="Q26" s="199">
        <v>482.38</v>
      </c>
      <c r="R26" s="199">
        <v>39349.72</v>
      </c>
      <c r="S26" s="199">
        <v>14088.05</v>
      </c>
      <c r="T26" s="199">
        <v>2148306.19</v>
      </c>
      <c r="U26" s="199">
        <v>155970.98000000001</v>
      </c>
      <c r="V26" s="199">
        <v>0</v>
      </c>
      <c r="W26" s="199">
        <v>0</v>
      </c>
      <c r="X26" s="199">
        <v>0</v>
      </c>
    </row>
    <row r="27" spans="1:24" x14ac:dyDescent="0.25">
      <c r="A27" s="2" t="s">
        <v>11</v>
      </c>
      <c r="B27" s="199">
        <v>33787710.310000002</v>
      </c>
      <c r="C27" s="199">
        <v>824508.24</v>
      </c>
      <c r="D27" s="199">
        <v>1620</v>
      </c>
      <c r="E27" s="199">
        <v>3719479.82</v>
      </c>
      <c r="F27" s="199">
        <v>3240</v>
      </c>
      <c r="G27" s="199">
        <v>14760</v>
      </c>
      <c r="H27" s="199">
        <v>8148317.2599999998</v>
      </c>
      <c r="I27" s="199">
        <v>5759976.0599999996</v>
      </c>
      <c r="J27" s="199">
        <v>1056809.53</v>
      </c>
      <c r="K27" s="199">
        <v>2991489.07</v>
      </c>
      <c r="L27" s="199">
        <v>591176.92000000004</v>
      </c>
      <c r="M27" s="199">
        <v>433449.47</v>
      </c>
      <c r="N27" s="199">
        <v>146564.79</v>
      </c>
      <c r="O27" s="199">
        <v>2868368.35</v>
      </c>
      <c r="P27" s="199">
        <v>1394729.05</v>
      </c>
      <c r="Q27" s="199">
        <v>5622.53</v>
      </c>
      <c r="R27" s="199">
        <v>591379.81999999995</v>
      </c>
      <c r="S27" s="199">
        <v>106840.86</v>
      </c>
      <c r="T27" s="199">
        <v>824058.78</v>
      </c>
      <c r="U27" s="199">
        <v>4227199.76</v>
      </c>
      <c r="V27" s="199">
        <v>810</v>
      </c>
      <c r="W27" s="199">
        <v>0</v>
      </c>
      <c r="X27" s="199">
        <v>77310</v>
      </c>
    </row>
    <row r="28" spans="1:24" x14ac:dyDescent="0.25">
      <c r="A28" s="2" t="s">
        <v>12</v>
      </c>
      <c r="B28" s="199">
        <v>26492840.469999999</v>
      </c>
      <c r="C28" s="199">
        <v>281725.61</v>
      </c>
      <c r="D28" s="199">
        <v>13131.53</v>
      </c>
      <c r="E28" s="199">
        <v>5606622.8899999997</v>
      </c>
      <c r="F28" s="199">
        <v>65815.789999999994</v>
      </c>
      <c r="G28" s="199">
        <v>46588.28</v>
      </c>
      <c r="H28" s="199">
        <v>872065.75</v>
      </c>
      <c r="I28" s="199">
        <v>5239207.5599999996</v>
      </c>
      <c r="J28" s="199">
        <v>735130.83</v>
      </c>
      <c r="K28" s="199">
        <v>7224418.4800000004</v>
      </c>
      <c r="L28" s="199">
        <v>304700.34999999998</v>
      </c>
      <c r="M28" s="199">
        <v>27130.28</v>
      </c>
      <c r="N28" s="199">
        <v>658046.46</v>
      </c>
      <c r="O28" s="199">
        <v>1317767.8</v>
      </c>
      <c r="P28" s="199">
        <v>1690221.56</v>
      </c>
      <c r="Q28" s="199">
        <v>3340.2</v>
      </c>
      <c r="R28" s="199">
        <v>257234.3</v>
      </c>
      <c r="S28" s="199">
        <v>474285.92</v>
      </c>
      <c r="T28" s="199">
        <v>1208419.02</v>
      </c>
      <c r="U28" s="199">
        <v>460351.97</v>
      </c>
      <c r="V28" s="199">
        <v>0</v>
      </c>
      <c r="W28" s="199">
        <v>0</v>
      </c>
      <c r="X28" s="199">
        <v>6635.89</v>
      </c>
    </row>
    <row r="29" spans="1:24" x14ac:dyDescent="0.25">
      <c r="A29" s="2" t="s">
        <v>13</v>
      </c>
      <c r="B29" s="199">
        <v>19229567.52</v>
      </c>
      <c r="C29" s="199">
        <v>405551.1</v>
      </c>
      <c r="D29" s="199">
        <v>19155.71</v>
      </c>
      <c r="E29" s="199">
        <v>2252744.61</v>
      </c>
      <c r="F29" s="199">
        <v>0</v>
      </c>
      <c r="G29" s="199">
        <v>52559.67</v>
      </c>
      <c r="H29" s="199">
        <v>1443024.97</v>
      </c>
      <c r="I29" s="199">
        <v>3884469.47</v>
      </c>
      <c r="J29" s="199">
        <v>582768.80000000005</v>
      </c>
      <c r="K29" s="199">
        <v>6516657.29</v>
      </c>
      <c r="L29" s="199">
        <v>380659.97</v>
      </c>
      <c r="M29" s="199">
        <v>47032.11</v>
      </c>
      <c r="N29" s="199">
        <v>308163.51</v>
      </c>
      <c r="O29" s="199">
        <v>1067677.8700000001</v>
      </c>
      <c r="P29" s="199">
        <v>1068387.1100000001</v>
      </c>
      <c r="Q29" s="199">
        <v>4824.29</v>
      </c>
      <c r="R29" s="199">
        <v>123837.34</v>
      </c>
      <c r="S29" s="199">
        <v>113233.25</v>
      </c>
      <c r="T29" s="199">
        <v>390770.84</v>
      </c>
      <c r="U29" s="199">
        <v>557373.1</v>
      </c>
      <c r="V29" s="199">
        <v>0</v>
      </c>
      <c r="W29" s="199">
        <v>0</v>
      </c>
      <c r="X29" s="199">
        <v>10676.51</v>
      </c>
    </row>
    <row r="30" spans="1:24" x14ac:dyDescent="0.25">
      <c r="A30" s="2" t="s">
        <v>14</v>
      </c>
      <c r="B30" s="199">
        <v>2451461.75</v>
      </c>
      <c r="C30" s="199">
        <v>56864.75</v>
      </c>
      <c r="D30" s="199">
        <v>630</v>
      </c>
      <c r="E30" s="199">
        <v>212039.72</v>
      </c>
      <c r="F30" s="199">
        <v>70</v>
      </c>
      <c r="G30" s="199">
        <v>1364.02</v>
      </c>
      <c r="H30" s="199">
        <v>611955.66</v>
      </c>
      <c r="I30" s="199">
        <v>287591.15999999997</v>
      </c>
      <c r="J30" s="199">
        <v>72820.649999999994</v>
      </c>
      <c r="K30" s="199">
        <v>72863.81</v>
      </c>
      <c r="L30" s="199">
        <v>45914.33</v>
      </c>
      <c r="M30" s="199">
        <v>19779.3</v>
      </c>
      <c r="N30" s="199">
        <v>9765</v>
      </c>
      <c r="O30" s="199">
        <v>190762.49</v>
      </c>
      <c r="P30" s="199">
        <v>104376.46</v>
      </c>
      <c r="Q30" s="199">
        <v>0</v>
      </c>
      <c r="R30" s="199">
        <v>42784.24</v>
      </c>
      <c r="S30" s="199">
        <v>4649.4399999999996</v>
      </c>
      <c r="T30" s="199">
        <v>96044.22</v>
      </c>
      <c r="U30" s="199">
        <v>614833.80000000005</v>
      </c>
      <c r="V30" s="199">
        <v>0</v>
      </c>
      <c r="W30" s="199">
        <v>0</v>
      </c>
      <c r="X30" s="199">
        <v>6352.7</v>
      </c>
    </row>
    <row r="31" spans="1:24" x14ac:dyDescent="0.25">
      <c r="A31" s="2" t="s">
        <v>15</v>
      </c>
      <c r="B31" s="199">
        <v>227944.75</v>
      </c>
      <c r="C31" s="199">
        <v>1890</v>
      </c>
      <c r="D31" s="199">
        <v>0</v>
      </c>
      <c r="E31" s="199">
        <v>7458.48</v>
      </c>
      <c r="F31" s="199">
        <v>0</v>
      </c>
      <c r="G31" s="199">
        <v>315</v>
      </c>
      <c r="H31" s="199">
        <v>8938.42</v>
      </c>
      <c r="I31" s="199">
        <v>18191.36</v>
      </c>
      <c r="J31" s="199">
        <v>3092.51</v>
      </c>
      <c r="K31" s="199">
        <v>7888.33</v>
      </c>
      <c r="L31" s="199">
        <v>5131.1899999999996</v>
      </c>
      <c r="M31" s="199">
        <v>315</v>
      </c>
      <c r="N31" s="199">
        <v>3793.12</v>
      </c>
      <c r="O31" s="199">
        <v>12709.17</v>
      </c>
      <c r="P31" s="199">
        <v>11717.87</v>
      </c>
      <c r="Q31" s="199">
        <v>0</v>
      </c>
      <c r="R31" s="199">
        <v>3440</v>
      </c>
      <c r="S31" s="199">
        <v>630</v>
      </c>
      <c r="T31" s="199">
        <v>5975.67</v>
      </c>
      <c r="U31" s="199">
        <v>5313.67</v>
      </c>
      <c r="V31" s="199">
        <v>0</v>
      </c>
      <c r="W31" s="199">
        <v>0</v>
      </c>
      <c r="X31" s="199">
        <v>131144.95999999999</v>
      </c>
    </row>
    <row r="32" spans="1:24" x14ac:dyDescent="0.25">
      <c r="A32" s="16" t="s">
        <v>107</v>
      </c>
      <c r="B32" s="201">
        <v>86990438.840000004</v>
      </c>
      <c r="C32" s="201">
        <v>1604221.24</v>
      </c>
      <c r="D32" s="201">
        <v>41957.39</v>
      </c>
      <c r="E32" s="201">
        <v>11930579.77</v>
      </c>
      <c r="F32" s="201">
        <v>69565.11</v>
      </c>
      <c r="G32" s="201">
        <v>117933.8</v>
      </c>
      <c r="H32" s="201">
        <v>11153891.460000001</v>
      </c>
      <c r="I32" s="201">
        <v>15962507.84</v>
      </c>
      <c r="J32" s="201">
        <v>2470640.34</v>
      </c>
      <c r="K32" s="201">
        <v>17874295.23</v>
      </c>
      <c r="L32" s="201">
        <v>1404674.92</v>
      </c>
      <c r="M32" s="201">
        <v>528484.91</v>
      </c>
      <c r="N32" s="201">
        <v>1231617.28</v>
      </c>
      <c r="O32" s="201">
        <v>5556615.0800000001</v>
      </c>
      <c r="P32" s="201">
        <v>4329884.07</v>
      </c>
      <c r="Q32" s="201">
        <v>14269.4</v>
      </c>
      <c r="R32" s="201">
        <v>1058025.42</v>
      </c>
      <c r="S32" s="201">
        <v>713727.52</v>
      </c>
      <c r="T32" s="201">
        <v>4673574.72</v>
      </c>
      <c r="U32" s="201">
        <v>6021043.2800000003</v>
      </c>
      <c r="V32" s="201">
        <v>810</v>
      </c>
      <c r="W32" s="201">
        <v>0</v>
      </c>
      <c r="X32" s="201">
        <v>232120.06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130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202">
        <v>358</v>
      </c>
      <c r="C10" s="202">
        <v>6</v>
      </c>
      <c r="D10" s="202">
        <v>0</v>
      </c>
      <c r="E10" s="202">
        <v>19</v>
      </c>
      <c r="F10" s="202">
        <v>1</v>
      </c>
      <c r="G10" s="202">
        <v>0</v>
      </c>
      <c r="H10" s="202">
        <v>14</v>
      </c>
      <c r="I10" s="202">
        <v>67</v>
      </c>
      <c r="J10" s="202">
        <v>4</v>
      </c>
      <c r="K10" s="202">
        <v>141</v>
      </c>
      <c r="L10" s="202">
        <v>4</v>
      </c>
      <c r="M10" s="202">
        <v>0</v>
      </c>
      <c r="N10" s="202">
        <v>11</v>
      </c>
      <c r="O10" s="202">
        <v>17</v>
      </c>
      <c r="P10" s="202">
        <v>19</v>
      </c>
      <c r="Q10" s="202">
        <v>1</v>
      </c>
      <c r="R10" s="202">
        <v>8</v>
      </c>
      <c r="S10" s="202">
        <v>2</v>
      </c>
      <c r="T10" s="202">
        <v>29</v>
      </c>
      <c r="U10" s="202">
        <v>15</v>
      </c>
      <c r="V10" s="202">
        <v>0</v>
      </c>
      <c r="W10" s="202">
        <v>0</v>
      </c>
      <c r="X10" s="202">
        <v>0</v>
      </c>
    </row>
    <row r="11" spans="1:24" x14ac:dyDescent="0.25">
      <c r="A11" s="2" t="s">
        <v>11</v>
      </c>
      <c r="B11" s="202">
        <v>52035</v>
      </c>
      <c r="C11" s="202">
        <v>1551</v>
      </c>
      <c r="D11" s="202">
        <v>5</v>
      </c>
      <c r="E11" s="202">
        <v>6489</v>
      </c>
      <c r="F11" s="202">
        <v>7</v>
      </c>
      <c r="G11" s="202">
        <v>36</v>
      </c>
      <c r="H11" s="202">
        <v>13755</v>
      </c>
      <c r="I11" s="202">
        <v>8921</v>
      </c>
      <c r="J11" s="202">
        <v>1543</v>
      </c>
      <c r="K11" s="202">
        <v>3682</v>
      </c>
      <c r="L11" s="202">
        <v>986</v>
      </c>
      <c r="M11" s="202">
        <v>660</v>
      </c>
      <c r="N11" s="202">
        <v>199</v>
      </c>
      <c r="O11" s="202">
        <v>4670</v>
      </c>
      <c r="P11" s="202">
        <v>1998</v>
      </c>
      <c r="Q11" s="202">
        <v>12</v>
      </c>
      <c r="R11" s="202">
        <v>772</v>
      </c>
      <c r="S11" s="202">
        <v>182</v>
      </c>
      <c r="T11" s="202">
        <v>1163</v>
      </c>
      <c r="U11" s="202">
        <v>5275</v>
      </c>
      <c r="V11" s="202">
        <v>2</v>
      </c>
      <c r="W11" s="202">
        <v>0</v>
      </c>
      <c r="X11" s="202">
        <v>127</v>
      </c>
    </row>
    <row r="12" spans="1:24" x14ac:dyDescent="0.25">
      <c r="A12" s="2" t="s">
        <v>12</v>
      </c>
      <c r="B12" s="202">
        <v>6256</v>
      </c>
      <c r="C12" s="202">
        <v>85</v>
      </c>
      <c r="D12" s="202">
        <v>1</v>
      </c>
      <c r="E12" s="202">
        <v>682</v>
      </c>
      <c r="F12" s="202">
        <v>6</v>
      </c>
      <c r="G12" s="202">
        <v>17</v>
      </c>
      <c r="H12" s="202">
        <v>380</v>
      </c>
      <c r="I12" s="202">
        <v>1447</v>
      </c>
      <c r="J12" s="202">
        <v>246</v>
      </c>
      <c r="K12" s="202">
        <v>1426</v>
      </c>
      <c r="L12" s="202">
        <v>135</v>
      </c>
      <c r="M12" s="202">
        <v>22</v>
      </c>
      <c r="N12" s="202">
        <v>162</v>
      </c>
      <c r="O12" s="202">
        <v>569</v>
      </c>
      <c r="P12" s="202">
        <v>456</v>
      </c>
      <c r="Q12" s="202">
        <v>1</v>
      </c>
      <c r="R12" s="202">
        <v>112</v>
      </c>
      <c r="S12" s="202">
        <v>84</v>
      </c>
      <c r="T12" s="202">
        <v>181</v>
      </c>
      <c r="U12" s="202">
        <v>240</v>
      </c>
      <c r="V12" s="202">
        <v>0</v>
      </c>
      <c r="W12" s="202">
        <v>0</v>
      </c>
      <c r="X12" s="202">
        <v>4</v>
      </c>
    </row>
    <row r="13" spans="1:24" x14ac:dyDescent="0.25">
      <c r="A13" s="2" t="s">
        <v>13</v>
      </c>
      <c r="B13" s="202">
        <v>9106</v>
      </c>
      <c r="C13" s="202">
        <v>154</v>
      </c>
      <c r="D13" s="202">
        <v>8</v>
      </c>
      <c r="E13" s="202">
        <v>970</v>
      </c>
      <c r="F13" s="202">
        <v>0</v>
      </c>
      <c r="G13" s="202">
        <v>24</v>
      </c>
      <c r="H13" s="202">
        <v>895</v>
      </c>
      <c r="I13" s="202">
        <v>2289</v>
      </c>
      <c r="J13" s="202">
        <v>341</v>
      </c>
      <c r="K13" s="202">
        <v>2028</v>
      </c>
      <c r="L13" s="202">
        <v>204</v>
      </c>
      <c r="M13" s="202">
        <v>35</v>
      </c>
      <c r="N13" s="202">
        <v>121</v>
      </c>
      <c r="O13" s="202">
        <v>845</v>
      </c>
      <c r="P13" s="202">
        <v>499</v>
      </c>
      <c r="Q13" s="202">
        <v>1</v>
      </c>
      <c r="R13" s="202">
        <v>91</v>
      </c>
      <c r="S13" s="202">
        <v>60</v>
      </c>
      <c r="T13" s="202">
        <v>180</v>
      </c>
      <c r="U13" s="202">
        <v>355</v>
      </c>
      <c r="V13" s="202">
        <v>0</v>
      </c>
      <c r="W13" s="202">
        <v>0</v>
      </c>
      <c r="X13" s="202">
        <v>6</v>
      </c>
    </row>
    <row r="14" spans="1:24" x14ac:dyDescent="0.25">
      <c r="A14" s="2" t="s">
        <v>14</v>
      </c>
      <c r="B14" s="202">
        <v>7736</v>
      </c>
      <c r="C14" s="202">
        <v>196</v>
      </c>
      <c r="D14" s="202">
        <v>2</v>
      </c>
      <c r="E14" s="202">
        <v>709</v>
      </c>
      <c r="F14" s="202">
        <v>1</v>
      </c>
      <c r="G14" s="202">
        <v>6</v>
      </c>
      <c r="H14" s="202">
        <v>2195</v>
      </c>
      <c r="I14" s="202">
        <v>916</v>
      </c>
      <c r="J14" s="202">
        <v>234</v>
      </c>
      <c r="K14" s="202">
        <v>213</v>
      </c>
      <c r="L14" s="202">
        <v>155</v>
      </c>
      <c r="M14" s="202">
        <v>66</v>
      </c>
      <c r="N14" s="202">
        <v>34</v>
      </c>
      <c r="O14" s="202">
        <v>685</v>
      </c>
      <c r="P14" s="202">
        <v>343</v>
      </c>
      <c r="Q14" s="202">
        <v>2</v>
      </c>
      <c r="R14" s="202">
        <v>122</v>
      </c>
      <c r="S14" s="202">
        <v>14</v>
      </c>
      <c r="T14" s="202">
        <v>308</v>
      </c>
      <c r="U14" s="202">
        <v>1516</v>
      </c>
      <c r="V14" s="202">
        <v>0</v>
      </c>
      <c r="W14" s="202">
        <v>0</v>
      </c>
      <c r="X14" s="202">
        <v>19</v>
      </c>
    </row>
    <row r="15" spans="1:24" x14ac:dyDescent="0.25">
      <c r="A15" s="2" t="s">
        <v>15</v>
      </c>
      <c r="B15" s="202">
        <v>715</v>
      </c>
      <c r="C15" s="202">
        <v>6</v>
      </c>
      <c r="D15" s="202">
        <v>0</v>
      </c>
      <c r="E15" s="202">
        <v>28</v>
      </c>
      <c r="F15" s="202">
        <v>0</v>
      </c>
      <c r="G15" s="202">
        <v>1</v>
      </c>
      <c r="H15" s="202">
        <v>28</v>
      </c>
      <c r="I15" s="202">
        <v>57</v>
      </c>
      <c r="J15" s="202">
        <v>6</v>
      </c>
      <c r="K15" s="202">
        <v>26</v>
      </c>
      <c r="L15" s="202">
        <v>13</v>
      </c>
      <c r="M15" s="202">
        <v>1</v>
      </c>
      <c r="N15" s="202">
        <v>13</v>
      </c>
      <c r="O15" s="202">
        <v>42</v>
      </c>
      <c r="P15" s="202">
        <v>35</v>
      </c>
      <c r="Q15" s="202">
        <v>0</v>
      </c>
      <c r="R15" s="202">
        <v>10</v>
      </c>
      <c r="S15" s="202">
        <v>2</v>
      </c>
      <c r="T15" s="202">
        <v>19</v>
      </c>
      <c r="U15" s="202">
        <v>16</v>
      </c>
      <c r="V15" s="202">
        <v>0</v>
      </c>
      <c r="W15" s="202">
        <v>0</v>
      </c>
      <c r="X15" s="202">
        <v>412</v>
      </c>
    </row>
    <row r="16" spans="1:24" x14ac:dyDescent="0.25">
      <c r="A16" s="16" t="s">
        <v>107</v>
      </c>
      <c r="B16" s="204">
        <v>76206</v>
      </c>
      <c r="C16" s="204">
        <v>1998</v>
      </c>
      <c r="D16" s="204">
        <v>16</v>
      </c>
      <c r="E16" s="204">
        <v>8897</v>
      </c>
      <c r="F16" s="204">
        <v>15</v>
      </c>
      <c r="G16" s="204">
        <v>84</v>
      </c>
      <c r="H16" s="204">
        <v>17267</v>
      </c>
      <c r="I16" s="204">
        <v>13697</v>
      </c>
      <c r="J16" s="204">
        <v>2374</v>
      </c>
      <c r="K16" s="204">
        <v>7516</v>
      </c>
      <c r="L16" s="204">
        <v>1497</v>
      </c>
      <c r="M16" s="204">
        <v>784</v>
      </c>
      <c r="N16" s="204">
        <v>540</v>
      </c>
      <c r="O16" s="204">
        <v>6828</v>
      </c>
      <c r="P16" s="204">
        <v>3350</v>
      </c>
      <c r="Q16" s="204">
        <v>17</v>
      </c>
      <c r="R16" s="204">
        <v>1115</v>
      </c>
      <c r="S16" s="204">
        <v>344</v>
      </c>
      <c r="T16" s="204">
        <v>1880</v>
      </c>
      <c r="U16" s="204">
        <v>7417</v>
      </c>
      <c r="V16" s="204">
        <v>2</v>
      </c>
      <c r="W16" s="204">
        <v>0</v>
      </c>
      <c r="X16" s="204">
        <v>568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202">
        <v>2914</v>
      </c>
      <c r="C18" s="202">
        <v>36</v>
      </c>
      <c r="D18" s="202">
        <v>0</v>
      </c>
      <c r="E18" s="202">
        <v>517</v>
      </c>
      <c r="F18" s="202">
        <v>30</v>
      </c>
      <c r="G18" s="202">
        <v>0</v>
      </c>
      <c r="H18" s="202">
        <v>36</v>
      </c>
      <c r="I18" s="202">
        <v>153</v>
      </c>
      <c r="J18" s="202">
        <v>34</v>
      </c>
      <c r="K18" s="202">
        <v>619</v>
      </c>
      <c r="L18" s="202">
        <v>5</v>
      </c>
      <c r="M18" s="202">
        <v>0</v>
      </c>
      <c r="N18" s="202">
        <v>39</v>
      </c>
      <c r="O18" s="202">
        <v>67</v>
      </c>
      <c r="P18" s="202">
        <v>101</v>
      </c>
      <c r="Q18" s="202">
        <v>2</v>
      </c>
      <c r="R18" s="202">
        <v>27</v>
      </c>
      <c r="S18" s="202">
        <v>11</v>
      </c>
      <c r="T18" s="202">
        <v>1147</v>
      </c>
      <c r="U18" s="202">
        <v>90</v>
      </c>
      <c r="V18" s="202">
        <v>0</v>
      </c>
      <c r="W18" s="202">
        <v>0</v>
      </c>
      <c r="X18" s="202">
        <v>0</v>
      </c>
    </row>
    <row r="19" spans="1:24" x14ac:dyDescent="0.25">
      <c r="A19" s="2" t="s">
        <v>11</v>
      </c>
      <c r="B19" s="202">
        <v>52021</v>
      </c>
      <c r="C19" s="202">
        <v>1550</v>
      </c>
      <c r="D19" s="202">
        <v>5</v>
      </c>
      <c r="E19" s="202">
        <v>6489</v>
      </c>
      <c r="F19" s="202">
        <v>7</v>
      </c>
      <c r="G19" s="202">
        <v>36</v>
      </c>
      <c r="H19" s="202">
        <v>13753</v>
      </c>
      <c r="I19" s="202">
        <v>8918</v>
      </c>
      <c r="J19" s="202">
        <v>1543</v>
      </c>
      <c r="K19" s="202">
        <v>3679</v>
      </c>
      <c r="L19" s="202">
        <v>986</v>
      </c>
      <c r="M19" s="202">
        <v>660</v>
      </c>
      <c r="N19" s="202">
        <v>199</v>
      </c>
      <c r="O19" s="202">
        <v>4669</v>
      </c>
      <c r="P19" s="202">
        <v>1998</v>
      </c>
      <c r="Q19" s="202">
        <v>12</v>
      </c>
      <c r="R19" s="202">
        <v>771</v>
      </c>
      <c r="S19" s="202">
        <v>182</v>
      </c>
      <c r="T19" s="202">
        <v>1163</v>
      </c>
      <c r="U19" s="202">
        <v>5272</v>
      </c>
      <c r="V19" s="202">
        <v>2</v>
      </c>
      <c r="W19" s="202">
        <v>0</v>
      </c>
      <c r="X19" s="202">
        <v>127</v>
      </c>
    </row>
    <row r="20" spans="1:24" x14ac:dyDescent="0.25">
      <c r="A20" s="2" t="s">
        <v>12</v>
      </c>
      <c r="B20" s="202">
        <v>57447</v>
      </c>
      <c r="C20" s="202">
        <v>448</v>
      </c>
      <c r="D20" s="202">
        <v>12</v>
      </c>
      <c r="E20" s="202">
        <v>26911</v>
      </c>
      <c r="F20" s="202">
        <v>127</v>
      </c>
      <c r="G20" s="202">
        <v>191</v>
      </c>
      <c r="H20" s="202">
        <v>1321</v>
      </c>
      <c r="I20" s="202">
        <v>7174</v>
      </c>
      <c r="J20" s="202">
        <v>3290</v>
      </c>
      <c r="K20" s="202">
        <v>8415</v>
      </c>
      <c r="L20" s="202">
        <v>456</v>
      </c>
      <c r="M20" s="202">
        <v>52</v>
      </c>
      <c r="N20" s="202">
        <v>825</v>
      </c>
      <c r="O20" s="202">
        <v>2367</v>
      </c>
      <c r="P20" s="202">
        <v>2383</v>
      </c>
      <c r="Q20" s="202">
        <v>2</v>
      </c>
      <c r="R20" s="202">
        <v>407</v>
      </c>
      <c r="S20" s="202">
        <v>1474</v>
      </c>
      <c r="T20" s="202">
        <v>904</v>
      </c>
      <c r="U20" s="202">
        <v>683</v>
      </c>
      <c r="V20" s="202">
        <v>0</v>
      </c>
      <c r="W20" s="202">
        <v>0</v>
      </c>
      <c r="X20" s="202">
        <v>5</v>
      </c>
    </row>
    <row r="21" spans="1:24" x14ac:dyDescent="0.25">
      <c r="A21" s="2" t="s">
        <v>13</v>
      </c>
      <c r="B21" s="202">
        <v>39133</v>
      </c>
      <c r="C21" s="202">
        <v>942</v>
      </c>
      <c r="D21" s="202">
        <v>94</v>
      </c>
      <c r="E21" s="202">
        <v>6028</v>
      </c>
      <c r="F21" s="202">
        <v>0</v>
      </c>
      <c r="G21" s="202">
        <v>167</v>
      </c>
      <c r="H21" s="202">
        <v>4638</v>
      </c>
      <c r="I21" s="202">
        <v>8331</v>
      </c>
      <c r="J21" s="202">
        <v>1469</v>
      </c>
      <c r="K21" s="202">
        <v>9428</v>
      </c>
      <c r="L21" s="202">
        <v>989</v>
      </c>
      <c r="M21" s="202">
        <v>95</v>
      </c>
      <c r="N21" s="202">
        <v>509</v>
      </c>
      <c r="O21" s="202">
        <v>2662</v>
      </c>
      <c r="P21" s="202">
        <v>1778</v>
      </c>
      <c r="Q21" s="202">
        <v>2</v>
      </c>
      <c r="R21" s="202">
        <v>259</v>
      </c>
      <c r="S21" s="202">
        <v>193</v>
      </c>
      <c r="T21" s="202">
        <v>591</v>
      </c>
      <c r="U21" s="202">
        <v>944</v>
      </c>
      <c r="V21" s="202">
        <v>0</v>
      </c>
      <c r="W21" s="202">
        <v>0</v>
      </c>
      <c r="X21" s="202">
        <v>14</v>
      </c>
    </row>
    <row r="22" spans="1:24" x14ac:dyDescent="0.25">
      <c r="A22" s="2" t="s">
        <v>14</v>
      </c>
      <c r="B22" s="202">
        <v>7736</v>
      </c>
      <c r="C22" s="202">
        <v>196</v>
      </c>
      <c r="D22" s="202">
        <v>2</v>
      </c>
      <c r="E22" s="202">
        <v>709</v>
      </c>
      <c r="F22" s="202">
        <v>1</v>
      </c>
      <c r="G22" s="202">
        <v>6</v>
      </c>
      <c r="H22" s="202">
        <v>2195</v>
      </c>
      <c r="I22" s="202">
        <v>916</v>
      </c>
      <c r="J22" s="202">
        <v>234</v>
      </c>
      <c r="K22" s="202">
        <v>213</v>
      </c>
      <c r="L22" s="202">
        <v>155</v>
      </c>
      <c r="M22" s="202">
        <v>66</v>
      </c>
      <c r="N22" s="202">
        <v>34</v>
      </c>
      <c r="O22" s="202">
        <v>685</v>
      </c>
      <c r="P22" s="202">
        <v>343</v>
      </c>
      <c r="Q22" s="202">
        <v>2</v>
      </c>
      <c r="R22" s="202">
        <v>122</v>
      </c>
      <c r="S22" s="202">
        <v>14</v>
      </c>
      <c r="T22" s="202">
        <v>308</v>
      </c>
      <c r="U22" s="202">
        <v>1516</v>
      </c>
      <c r="V22" s="202">
        <v>0</v>
      </c>
      <c r="W22" s="202">
        <v>0</v>
      </c>
      <c r="X22" s="202">
        <v>19</v>
      </c>
    </row>
    <row r="23" spans="1:24" x14ac:dyDescent="0.25">
      <c r="A23" s="2" t="s">
        <v>15</v>
      </c>
      <c r="B23" s="202">
        <v>715</v>
      </c>
      <c r="C23" s="202">
        <v>6</v>
      </c>
      <c r="D23" s="202">
        <v>0</v>
      </c>
      <c r="E23" s="202">
        <v>28</v>
      </c>
      <c r="F23" s="202">
        <v>0</v>
      </c>
      <c r="G23" s="202">
        <v>1</v>
      </c>
      <c r="H23" s="202">
        <v>28</v>
      </c>
      <c r="I23" s="202">
        <v>57</v>
      </c>
      <c r="J23" s="202">
        <v>6</v>
      </c>
      <c r="K23" s="202">
        <v>26</v>
      </c>
      <c r="L23" s="202">
        <v>13</v>
      </c>
      <c r="M23" s="202">
        <v>1</v>
      </c>
      <c r="N23" s="202">
        <v>13</v>
      </c>
      <c r="O23" s="202">
        <v>42</v>
      </c>
      <c r="P23" s="202">
        <v>35</v>
      </c>
      <c r="Q23" s="202">
        <v>0</v>
      </c>
      <c r="R23" s="202">
        <v>10</v>
      </c>
      <c r="S23" s="202">
        <v>2</v>
      </c>
      <c r="T23" s="202">
        <v>19</v>
      </c>
      <c r="U23" s="202">
        <v>16</v>
      </c>
      <c r="V23" s="202">
        <v>0</v>
      </c>
      <c r="W23" s="202">
        <v>0</v>
      </c>
      <c r="X23" s="202">
        <v>412</v>
      </c>
    </row>
    <row r="24" spans="1:24" x14ac:dyDescent="0.25">
      <c r="A24" s="16" t="s">
        <v>107</v>
      </c>
      <c r="B24" s="204">
        <v>159966</v>
      </c>
      <c r="C24" s="204">
        <v>3178</v>
      </c>
      <c r="D24" s="204">
        <v>113</v>
      </c>
      <c r="E24" s="204">
        <v>40682</v>
      </c>
      <c r="F24" s="204">
        <v>165</v>
      </c>
      <c r="G24" s="204">
        <v>401</v>
      </c>
      <c r="H24" s="204">
        <v>21971</v>
      </c>
      <c r="I24" s="204">
        <v>25549</v>
      </c>
      <c r="J24" s="204">
        <v>6576</v>
      </c>
      <c r="K24" s="204">
        <v>22380</v>
      </c>
      <c r="L24" s="204">
        <v>2604</v>
      </c>
      <c r="M24" s="204">
        <v>874</v>
      </c>
      <c r="N24" s="204">
        <v>1619</v>
      </c>
      <c r="O24" s="204">
        <v>10492</v>
      </c>
      <c r="P24" s="204">
        <v>6638</v>
      </c>
      <c r="Q24" s="204">
        <v>20</v>
      </c>
      <c r="R24" s="204">
        <v>1596</v>
      </c>
      <c r="S24" s="204">
        <v>1876</v>
      </c>
      <c r="T24" s="204">
        <v>4132</v>
      </c>
      <c r="U24" s="204">
        <v>8521</v>
      </c>
      <c r="V24" s="204">
        <v>2</v>
      </c>
      <c r="W24" s="204">
        <v>0</v>
      </c>
      <c r="X24" s="204">
        <v>577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203">
        <v>1235339.95</v>
      </c>
      <c r="C26" s="203">
        <v>27428.46</v>
      </c>
      <c r="D26" s="203">
        <v>0</v>
      </c>
      <c r="E26" s="203">
        <v>109771.02</v>
      </c>
      <c r="F26" s="203">
        <v>12938.69</v>
      </c>
      <c r="G26" s="203">
        <v>0</v>
      </c>
      <c r="H26" s="203">
        <v>15386.67</v>
      </c>
      <c r="I26" s="203">
        <v>80102.600000000006</v>
      </c>
      <c r="J26" s="203">
        <v>10451.64</v>
      </c>
      <c r="K26" s="203">
        <v>338199.98</v>
      </c>
      <c r="L26" s="203">
        <v>2145.46</v>
      </c>
      <c r="M26" s="203">
        <v>0</v>
      </c>
      <c r="N26" s="203">
        <v>23996.66</v>
      </c>
      <c r="O26" s="203">
        <v>34204.21</v>
      </c>
      <c r="P26" s="203">
        <v>42997.77</v>
      </c>
      <c r="Q26" s="203">
        <v>464.83</v>
      </c>
      <c r="R26" s="203">
        <v>7543.71</v>
      </c>
      <c r="S26" s="203">
        <v>5178.7700000000004</v>
      </c>
      <c r="T26" s="203">
        <v>502057.19</v>
      </c>
      <c r="U26" s="203">
        <v>22472.29</v>
      </c>
      <c r="V26" s="203">
        <v>0</v>
      </c>
      <c r="W26" s="203">
        <v>0</v>
      </c>
      <c r="X26" s="203">
        <v>0</v>
      </c>
    </row>
    <row r="27" spans="1:24" x14ac:dyDescent="0.25">
      <c r="A27" s="2" t="s">
        <v>11</v>
      </c>
      <c r="B27" s="203">
        <v>37420736.420000002</v>
      </c>
      <c r="C27" s="203">
        <v>1180276.8700000001</v>
      </c>
      <c r="D27" s="203">
        <v>3690</v>
      </c>
      <c r="E27" s="203">
        <v>4687614.7699999996</v>
      </c>
      <c r="F27" s="203">
        <v>5130</v>
      </c>
      <c r="G27" s="203">
        <v>25438</v>
      </c>
      <c r="H27" s="203">
        <v>10622170.68</v>
      </c>
      <c r="I27" s="203">
        <v>5955769.9699999997</v>
      </c>
      <c r="J27" s="203">
        <v>1103877.03</v>
      </c>
      <c r="K27" s="203">
        <v>2530845.7000000002</v>
      </c>
      <c r="L27" s="203">
        <v>719252.69</v>
      </c>
      <c r="M27" s="203">
        <v>426407.4</v>
      </c>
      <c r="N27" s="203">
        <v>144020</v>
      </c>
      <c r="O27" s="203">
        <v>3280921.47</v>
      </c>
      <c r="P27" s="203">
        <v>1481204.88</v>
      </c>
      <c r="Q27" s="203">
        <v>8514</v>
      </c>
      <c r="R27" s="203">
        <v>538082.47</v>
      </c>
      <c r="S27" s="203">
        <v>112573.75999999999</v>
      </c>
      <c r="T27" s="203">
        <v>881675.74</v>
      </c>
      <c r="U27" s="203">
        <v>3617060.99</v>
      </c>
      <c r="V27" s="203">
        <v>1440</v>
      </c>
      <c r="W27" s="203">
        <v>0</v>
      </c>
      <c r="X27" s="203">
        <v>94770</v>
      </c>
    </row>
    <row r="28" spans="1:24" x14ac:dyDescent="0.25">
      <c r="A28" s="2" t="s">
        <v>12</v>
      </c>
      <c r="B28" s="203">
        <v>20618104.370000001</v>
      </c>
      <c r="C28" s="203">
        <v>241270.36</v>
      </c>
      <c r="D28" s="203">
        <v>2021.36</v>
      </c>
      <c r="E28" s="203">
        <v>6126119</v>
      </c>
      <c r="F28" s="203">
        <v>45579.21</v>
      </c>
      <c r="G28" s="203">
        <v>64062</v>
      </c>
      <c r="H28" s="203">
        <v>645182.19999999995</v>
      </c>
      <c r="I28" s="203">
        <v>3172901.39</v>
      </c>
      <c r="J28" s="203">
        <v>809557.75</v>
      </c>
      <c r="K28" s="203">
        <v>4793218.37</v>
      </c>
      <c r="L28" s="203">
        <v>242959.19</v>
      </c>
      <c r="M28" s="203">
        <v>24510.61</v>
      </c>
      <c r="N28" s="203">
        <v>424593.98</v>
      </c>
      <c r="O28" s="203">
        <v>1349921.89</v>
      </c>
      <c r="P28" s="203">
        <v>1157484.6599999999</v>
      </c>
      <c r="Q28" s="203">
        <v>980.57</v>
      </c>
      <c r="R28" s="203">
        <v>215373.63</v>
      </c>
      <c r="S28" s="203">
        <v>485254.63</v>
      </c>
      <c r="T28" s="203">
        <v>509359.96</v>
      </c>
      <c r="U28" s="203">
        <v>305281.69</v>
      </c>
      <c r="V28" s="203">
        <v>0</v>
      </c>
      <c r="W28" s="203">
        <v>0</v>
      </c>
      <c r="X28" s="203">
        <v>2471.92</v>
      </c>
    </row>
    <row r="29" spans="1:24" x14ac:dyDescent="0.25">
      <c r="A29" s="2" t="s">
        <v>13</v>
      </c>
      <c r="B29" s="203">
        <v>22609688.600000001</v>
      </c>
      <c r="C29" s="203">
        <v>608636.76</v>
      </c>
      <c r="D29" s="203">
        <v>67402.34</v>
      </c>
      <c r="E29" s="203">
        <v>3594584.35</v>
      </c>
      <c r="F29" s="203">
        <v>0</v>
      </c>
      <c r="G29" s="203">
        <v>89909.29</v>
      </c>
      <c r="H29" s="203">
        <v>2924520.67</v>
      </c>
      <c r="I29" s="203">
        <v>4634118.43</v>
      </c>
      <c r="J29" s="203">
        <v>737614.95</v>
      </c>
      <c r="K29" s="203">
        <v>5193790.82</v>
      </c>
      <c r="L29" s="203">
        <v>589143.68999999994</v>
      </c>
      <c r="M29" s="203">
        <v>58590.06</v>
      </c>
      <c r="N29" s="203">
        <v>294126.92</v>
      </c>
      <c r="O29" s="203">
        <v>1632463.16</v>
      </c>
      <c r="P29" s="203">
        <v>1104938.6599999999</v>
      </c>
      <c r="Q29" s="203">
        <v>1378.84</v>
      </c>
      <c r="R29" s="203">
        <v>136779.57999999999</v>
      </c>
      <c r="S29" s="203">
        <v>96938.59</v>
      </c>
      <c r="T29" s="203">
        <v>344739.57</v>
      </c>
      <c r="U29" s="203">
        <v>493920.22</v>
      </c>
      <c r="V29" s="203">
        <v>0</v>
      </c>
      <c r="W29" s="203">
        <v>0</v>
      </c>
      <c r="X29" s="203">
        <v>6091.7</v>
      </c>
    </row>
    <row r="30" spans="1:24" x14ac:dyDescent="0.25">
      <c r="A30" s="2" t="s">
        <v>14</v>
      </c>
      <c r="B30" s="203">
        <v>2380829.69</v>
      </c>
      <c r="C30" s="203">
        <v>60705.83</v>
      </c>
      <c r="D30" s="203">
        <v>630</v>
      </c>
      <c r="E30" s="203">
        <v>218315.93</v>
      </c>
      <c r="F30" s="203">
        <v>66.8</v>
      </c>
      <c r="G30" s="203">
        <v>1805.82</v>
      </c>
      <c r="H30" s="203">
        <v>680582.95</v>
      </c>
      <c r="I30" s="203">
        <v>280849.08</v>
      </c>
      <c r="J30" s="203">
        <v>72370.570000000007</v>
      </c>
      <c r="K30" s="203">
        <v>64122.19</v>
      </c>
      <c r="L30" s="203">
        <v>47816.4</v>
      </c>
      <c r="M30" s="203">
        <v>19532.16</v>
      </c>
      <c r="N30" s="203">
        <v>10710</v>
      </c>
      <c r="O30" s="203">
        <v>210046.07999999999</v>
      </c>
      <c r="P30" s="203">
        <v>105695.95</v>
      </c>
      <c r="Q30" s="203">
        <v>630</v>
      </c>
      <c r="R30" s="203">
        <v>37585.07</v>
      </c>
      <c r="S30" s="203">
        <v>4385.8900000000003</v>
      </c>
      <c r="T30" s="203">
        <v>94139.199999999997</v>
      </c>
      <c r="U30" s="203">
        <v>465118.87</v>
      </c>
      <c r="V30" s="203">
        <v>0</v>
      </c>
      <c r="W30" s="203">
        <v>0</v>
      </c>
      <c r="X30" s="203">
        <v>5720.9</v>
      </c>
    </row>
    <row r="31" spans="1:24" x14ac:dyDescent="0.25">
      <c r="A31" s="2" t="s">
        <v>15</v>
      </c>
      <c r="B31" s="203">
        <v>218936.85</v>
      </c>
      <c r="C31" s="203">
        <v>1890</v>
      </c>
      <c r="D31" s="203">
        <v>0</v>
      </c>
      <c r="E31" s="203">
        <v>8807.51</v>
      </c>
      <c r="F31" s="203">
        <v>0</v>
      </c>
      <c r="G31" s="203">
        <v>315</v>
      </c>
      <c r="H31" s="203">
        <v>8623.42</v>
      </c>
      <c r="I31" s="203">
        <v>17644.39</v>
      </c>
      <c r="J31" s="203">
        <v>1826.87</v>
      </c>
      <c r="K31" s="203">
        <v>7770.14</v>
      </c>
      <c r="L31" s="203">
        <v>4051.7</v>
      </c>
      <c r="M31" s="203">
        <v>315</v>
      </c>
      <c r="N31" s="203">
        <v>3794.26</v>
      </c>
      <c r="O31" s="203">
        <v>12866.73</v>
      </c>
      <c r="P31" s="203">
        <v>10775</v>
      </c>
      <c r="Q31" s="203">
        <v>0</v>
      </c>
      <c r="R31" s="203">
        <v>3125</v>
      </c>
      <c r="S31" s="203">
        <v>630</v>
      </c>
      <c r="T31" s="203">
        <v>5977.44</v>
      </c>
      <c r="U31" s="203">
        <v>4993.8599999999997</v>
      </c>
      <c r="V31" s="203">
        <v>0</v>
      </c>
      <c r="W31" s="203">
        <v>0</v>
      </c>
      <c r="X31" s="203">
        <v>125530.53</v>
      </c>
    </row>
    <row r="32" spans="1:24" x14ac:dyDescent="0.25">
      <c r="A32" s="16" t="s">
        <v>107</v>
      </c>
      <c r="B32" s="205">
        <v>84483635.879999995</v>
      </c>
      <c r="C32" s="205">
        <v>2120208.2799999998</v>
      </c>
      <c r="D32" s="205">
        <v>73743.7</v>
      </c>
      <c r="E32" s="205">
        <v>14745212.58</v>
      </c>
      <c r="F32" s="205">
        <v>63714.7</v>
      </c>
      <c r="G32" s="205">
        <v>181530.11</v>
      </c>
      <c r="H32" s="205">
        <v>14896466.59</v>
      </c>
      <c r="I32" s="205">
        <v>14141385.859999999</v>
      </c>
      <c r="J32" s="205">
        <v>2735698.81</v>
      </c>
      <c r="K32" s="205">
        <v>12927947.199999999</v>
      </c>
      <c r="L32" s="205">
        <v>1605369.13</v>
      </c>
      <c r="M32" s="205">
        <v>529355.23</v>
      </c>
      <c r="N32" s="205">
        <v>901241.82</v>
      </c>
      <c r="O32" s="205">
        <v>6520423.54</v>
      </c>
      <c r="P32" s="205">
        <v>3903096.92</v>
      </c>
      <c r="Q32" s="205">
        <v>11968.24</v>
      </c>
      <c r="R32" s="205">
        <v>938489.46</v>
      </c>
      <c r="S32" s="205">
        <v>704961.64</v>
      </c>
      <c r="T32" s="205">
        <v>2337949.1</v>
      </c>
      <c r="U32" s="205">
        <v>4908847.92</v>
      </c>
      <c r="V32" s="205">
        <v>1440</v>
      </c>
      <c r="W32" s="205">
        <v>0</v>
      </c>
      <c r="X32" s="205">
        <v>234585.05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97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26">
        <v>13694</v>
      </c>
      <c r="C10" s="26">
        <v>10505</v>
      </c>
      <c r="D10" s="26">
        <v>2403</v>
      </c>
      <c r="E10" s="26">
        <v>220</v>
      </c>
      <c r="F10" s="26">
        <v>42</v>
      </c>
      <c r="G10" s="26">
        <v>524</v>
      </c>
    </row>
    <row r="11" spans="1:7" x14ac:dyDescent="0.25">
      <c r="A11" s="2" t="s">
        <v>11</v>
      </c>
      <c r="B11" s="26">
        <v>39592</v>
      </c>
      <c r="C11" s="26">
        <v>37803</v>
      </c>
      <c r="D11" s="26">
        <v>308</v>
      </c>
      <c r="E11" s="26">
        <v>7</v>
      </c>
      <c r="F11" s="26">
        <v>0</v>
      </c>
      <c r="G11" s="26">
        <v>1474</v>
      </c>
    </row>
    <row r="12" spans="1:7" x14ac:dyDescent="0.25">
      <c r="A12" s="2" t="s">
        <v>12</v>
      </c>
      <c r="B12" s="26">
        <v>2648</v>
      </c>
      <c r="C12" s="26">
        <v>1885</v>
      </c>
      <c r="D12" s="26">
        <v>494</v>
      </c>
      <c r="E12" s="26">
        <v>118</v>
      </c>
      <c r="F12" s="26">
        <v>90</v>
      </c>
      <c r="G12" s="26">
        <v>61</v>
      </c>
    </row>
    <row r="13" spans="1:7" x14ac:dyDescent="0.25">
      <c r="A13" s="2" t="s">
        <v>13</v>
      </c>
      <c r="B13" s="26">
        <v>12591</v>
      </c>
      <c r="C13" s="26">
        <v>8661</v>
      </c>
      <c r="D13" s="26">
        <v>2832</v>
      </c>
      <c r="E13" s="26">
        <v>588</v>
      </c>
      <c r="F13" s="26">
        <v>177</v>
      </c>
      <c r="G13" s="26">
        <v>333</v>
      </c>
    </row>
    <row r="14" spans="1:7" x14ac:dyDescent="0.25">
      <c r="A14" s="2" t="s">
        <v>14</v>
      </c>
      <c r="B14" s="26">
        <v>10580</v>
      </c>
      <c r="C14" s="26">
        <v>10121</v>
      </c>
      <c r="D14" s="26">
        <v>18</v>
      </c>
      <c r="E14" s="26">
        <v>0</v>
      </c>
      <c r="F14" s="26">
        <v>0</v>
      </c>
      <c r="G14" s="26">
        <v>441</v>
      </c>
    </row>
    <row r="15" spans="1:7" x14ac:dyDescent="0.25">
      <c r="A15" s="2" t="s">
        <v>15</v>
      </c>
      <c r="B15" s="26">
        <v>967</v>
      </c>
      <c r="C15" s="26">
        <v>138</v>
      </c>
      <c r="D15" s="26">
        <v>2</v>
      </c>
      <c r="E15" s="26">
        <v>0</v>
      </c>
      <c r="F15" s="26">
        <v>0</v>
      </c>
      <c r="G15" s="26">
        <v>827</v>
      </c>
    </row>
    <row r="16" spans="1:7" x14ac:dyDescent="0.25">
      <c r="A16" s="16" t="s">
        <v>107</v>
      </c>
      <c r="B16" s="28">
        <v>80072</v>
      </c>
      <c r="C16" s="28">
        <v>69113</v>
      </c>
      <c r="D16" s="28">
        <v>6057</v>
      </c>
      <c r="E16" s="28">
        <v>933</v>
      </c>
      <c r="F16" s="28">
        <v>309</v>
      </c>
      <c r="G16" s="28">
        <v>3660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26">
        <v>65550</v>
      </c>
      <c r="C18" s="26">
        <v>24277</v>
      </c>
      <c r="D18" s="26">
        <v>20173</v>
      </c>
      <c r="E18" s="26">
        <v>8847</v>
      </c>
      <c r="F18" s="26">
        <v>9741</v>
      </c>
      <c r="G18" s="26">
        <v>2512</v>
      </c>
    </row>
    <row r="19" spans="1:7" x14ac:dyDescent="0.25">
      <c r="A19" s="2" t="s">
        <v>11</v>
      </c>
      <c r="B19" s="26">
        <v>39571</v>
      </c>
      <c r="C19" s="26">
        <v>37784</v>
      </c>
      <c r="D19" s="26">
        <v>308</v>
      </c>
      <c r="E19" s="26">
        <v>7</v>
      </c>
      <c r="F19" s="26">
        <v>0</v>
      </c>
      <c r="G19" s="26">
        <v>1472</v>
      </c>
    </row>
    <row r="20" spans="1:7" x14ac:dyDescent="0.25">
      <c r="A20" s="2" t="s">
        <v>12</v>
      </c>
      <c r="B20" s="26">
        <v>68119</v>
      </c>
      <c r="C20" s="26">
        <v>4348</v>
      </c>
      <c r="D20" s="26">
        <v>4673</v>
      </c>
      <c r="E20" s="26">
        <v>5366</v>
      </c>
      <c r="F20" s="26">
        <v>53286</v>
      </c>
      <c r="G20" s="26">
        <v>446</v>
      </c>
    </row>
    <row r="21" spans="1:7" x14ac:dyDescent="0.25">
      <c r="A21" s="2" t="s">
        <v>13</v>
      </c>
      <c r="B21" s="26">
        <v>185334</v>
      </c>
      <c r="C21" s="26">
        <v>23467</v>
      </c>
      <c r="D21" s="26">
        <v>37195</v>
      </c>
      <c r="E21" s="26">
        <v>42007</v>
      </c>
      <c r="F21" s="26">
        <v>76828</v>
      </c>
      <c r="G21" s="26">
        <v>5837</v>
      </c>
    </row>
    <row r="22" spans="1:7" x14ac:dyDescent="0.25">
      <c r="A22" s="2" t="s">
        <v>14</v>
      </c>
      <c r="B22" s="26">
        <v>10573</v>
      </c>
      <c r="C22" s="26">
        <v>10114</v>
      </c>
      <c r="D22" s="26">
        <v>18</v>
      </c>
      <c r="E22" s="26">
        <v>0</v>
      </c>
      <c r="F22" s="26">
        <v>0</v>
      </c>
      <c r="G22" s="26">
        <v>441</v>
      </c>
    </row>
    <row r="23" spans="1:7" x14ac:dyDescent="0.25">
      <c r="A23" s="2" t="s">
        <v>15</v>
      </c>
      <c r="B23" s="26">
        <v>966</v>
      </c>
      <c r="C23" s="26">
        <v>138</v>
      </c>
      <c r="D23" s="26">
        <v>2</v>
      </c>
      <c r="E23" s="26">
        <v>0</v>
      </c>
      <c r="F23" s="26">
        <v>0</v>
      </c>
      <c r="G23" s="26">
        <v>826</v>
      </c>
    </row>
    <row r="24" spans="1:7" x14ac:dyDescent="0.25">
      <c r="A24" s="16" t="s">
        <v>107</v>
      </c>
      <c r="B24" s="28">
        <v>370113</v>
      </c>
      <c r="C24" s="28">
        <v>100128</v>
      </c>
      <c r="D24" s="28">
        <v>62369</v>
      </c>
      <c r="E24" s="28">
        <v>56227</v>
      </c>
      <c r="F24" s="28">
        <v>139855</v>
      </c>
      <c r="G24" s="28">
        <v>11534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27">
        <v>18721175.66</v>
      </c>
      <c r="C26" s="27">
        <v>5921596.7300000004</v>
      </c>
      <c r="D26" s="27">
        <v>6150539.7599999998</v>
      </c>
      <c r="E26" s="27">
        <v>2973773.84</v>
      </c>
      <c r="F26" s="27">
        <v>2993741.03</v>
      </c>
      <c r="G26" s="27">
        <v>681524.3</v>
      </c>
    </row>
    <row r="27" spans="1:7" x14ac:dyDescent="0.25">
      <c r="A27" s="2" t="s">
        <v>11</v>
      </c>
      <c r="B27" s="27">
        <v>9924118.5700000003</v>
      </c>
      <c r="C27" s="27">
        <v>9474178.5700000003</v>
      </c>
      <c r="D27" s="27">
        <v>76860</v>
      </c>
      <c r="E27" s="27">
        <v>1590</v>
      </c>
      <c r="F27" s="27">
        <v>0</v>
      </c>
      <c r="G27" s="27">
        <v>371490</v>
      </c>
    </row>
    <row r="28" spans="1:7" x14ac:dyDescent="0.25">
      <c r="A28" s="2" t="s">
        <v>12</v>
      </c>
      <c r="B28" s="27">
        <v>18367703.09</v>
      </c>
      <c r="C28" s="27">
        <v>1254503.99</v>
      </c>
      <c r="D28" s="27">
        <v>1436406.27</v>
      </c>
      <c r="E28" s="27">
        <v>1335779.78</v>
      </c>
      <c r="F28" s="27">
        <v>14253308.5</v>
      </c>
      <c r="G28" s="27">
        <v>87704.55</v>
      </c>
    </row>
    <row r="29" spans="1:7" x14ac:dyDescent="0.25">
      <c r="A29" s="2" t="s">
        <v>13</v>
      </c>
      <c r="B29" s="27">
        <v>34769652.310000002</v>
      </c>
      <c r="C29" s="27">
        <v>4984217.8600000003</v>
      </c>
      <c r="D29" s="27">
        <v>7703679.3499999996</v>
      </c>
      <c r="E29" s="27">
        <v>7740936.0199999996</v>
      </c>
      <c r="F29" s="27">
        <v>13498860.1</v>
      </c>
      <c r="G29" s="27">
        <v>841958.98</v>
      </c>
    </row>
    <row r="30" spans="1:7" x14ac:dyDescent="0.25">
      <c r="A30" s="2" t="s">
        <v>14</v>
      </c>
      <c r="B30" s="27">
        <v>1112025</v>
      </c>
      <c r="C30" s="27">
        <v>1063725</v>
      </c>
      <c r="D30" s="27">
        <v>1890</v>
      </c>
      <c r="E30" s="27">
        <v>0</v>
      </c>
      <c r="F30" s="27">
        <v>0</v>
      </c>
      <c r="G30" s="27">
        <v>46410</v>
      </c>
    </row>
    <row r="31" spans="1:7" x14ac:dyDescent="0.25">
      <c r="A31" s="2" t="s">
        <v>15</v>
      </c>
      <c r="B31" s="27">
        <v>101535</v>
      </c>
      <c r="C31" s="27">
        <v>14490</v>
      </c>
      <c r="D31" s="27">
        <v>210</v>
      </c>
      <c r="E31" s="27">
        <v>0</v>
      </c>
      <c r="F31" s="27">
        <v>0</v>
      </c>
      <c r="G31" s="27">
        <v>86835</v>
      </c>
    </row>
    <row r="32" spans="1:7" x14ac:dyDescent="0.25">
      <c r="A32" s="16" t="s">
        <v>107</v>
      </c>
      <c r="B32" s="29">
        <v>82996209.629999995</v>
      </c>
      <c r="C32" s="29">
        <v>22712712.149999999</v>
      </c>
      <c r="D32" s="29">
        <v>15369585.380000001</v>
      </c>
      <c r="E32" s="29">
        <v>12052079.640000001</v>
      </c>
      <c r="F32" s="29">
        <v>30745909.629999999</v>
      </c>
      <c r="G32" s="29">
        <v>2115922.83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199218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21" t="s">
        <v>131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x14ac:dyDescent="0.25">
      <c r="A3" s="232" t="s">
        <v>133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</row>
    <row r="5" spans="1:24" x14ac:dyDescent="0.25">
      <c r="A5" s="223" t="s">
        <v>1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</row>
    <row r="7" spans="1:24" x14ac:dyDescent="0.25">
      <c r="A7" s="233" t="s">
        <v>3</v>
      </c>
      <c r="B7" s="233" t="s">
        <v>99</v>
      </c>
      <c r="C7" s="234" t="s">
        <v>134</v>
      </c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</row>
    <row r="8" spans="1:24" x14ac:dyDescent="0.25">
      <c r="A8" s="233"/>
      <c r="B8" s="233"/>
      <c r="C8" s="1" t="s">
        <v>135</v>
      </c>
      <c r="D8" s="1" t="s">
        <v>136</v>
      </c>
      <c r="E8" s="1" t="s">
        <v>137</v>
      </c>
      <c r="F8" s="1" t="s">
        <v>138</v>
      </c>
      <c r="G8" s="1" t="s">
        <v>139</v>
      </c>
      <c r="H8" s="1" t="s">
        <v>140</v>
      </c>
      <c r="I8" s="1" t="s">
        <v>141</v>
      </c>
      <c r="J8" s="1" t="s">
        <v>142</v>
      </c>
      <c r="K8" s="1" t="s">
        <v>143</v>
      </c>
      <c r="L8" s="1" t="s">
        <v>144</v>
      </c>
      <c r="M8" s="1" t="s">
        <v>145</v>
      </c>
      <c r="N8" s="1" t="s">
        <v>146</v>
      </c>
      <c r="O8" s="1" t="s">
        <v>147</v>
      </c>
      <c r="P8" s="1" t="s">
        <v>148</v>
      </c>
      <c r="Q8" s="1" t="s">
        <v>149</v>
      </c>
      <c r="R8" s="1" t="s">
        <v>150</v>
      </c>
      <c r="S8" s="1" t="s">
        <v>151</v>
      </c>
      <c r="T8" s="1" t="s">
        <v>152</v>
      </c>
      <c r="U8" s="1" t="s">
        <v>153</v>
      </c>
      <c r="V8" s="1" t="s">
        <v>154</v>
      </c>
      <c r="W8" s="1" t="s">
        <v>155</v>
      </c>
      <c r="X8" s="1" t="s">
        <v>156</v>
      </c>
    </row>
    <row r="9" spans="1:24" x14ac:dyDescent="0.25">
      <c r="A9" s="235" t="s">
        <v>106</v>
      </c>
      <c r="B9" s="236"/>
      <c r="C9" s="236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</row>
    <row r="10" spans="1:24" x14ac:dyDescent="0.25">
      <c r="A10" s="2" t="s">
        <v>10</v>
      </c>
      <c r="B10" s="206">
        <v>231</v>
      </c>
      <c r="C10" s="206">
        <v>3</v>
      </c>
      <c r="D10" s="206">
        <v>0</v>
      </c>
      <c r="E10" s="206">
        <v>18</v>
      </c>
      <c r="F10" s="206">
        <v>1</v>
      </c>
      <c r="G10" s="206">
        <v>0</v>
      </c>
      <c r="H10" s="206">
        <v>8</v>
      </c>
      <c r="I10" s="206">
        <v>29</v>
      </c>
      <c r="J10" s="206">
        <v>2</v>
      </c>
      <c r="K10" s="206">
        <v>100</v>
      </c>
      <c r="L10" s="206">
        <v>1</v>
      </c>
      <c r="M10" s="206">
        <v>0</v>
      </c>
      <c r="N10" s="206">
        <v>5</v>
      </c>
      <c r="O10" s="206">
        <v>11</v>
      </c>
      <c r="P10" s="206">
        <v>22</v>
      </c>
      <c r="Q10" s="206">
        <v>0</v>
      </c>
      <c r="R10" s="206">
        <v>8</v>
      </c>
      <c r="S10" s="206">
        <v>2</v>
      </c>
      <c r="T10" s="206">
        <v>9</v>
      </c>
      <c r="U10" s="206">
        <v>12</v>
      </c>
      <c r="V10" s="206">
        <v>0</v>
      </c>
      <c r="W10" s="206">
        <v>0</v>
      </c>
      <c r="X10" s="206">
        <v>0</v>
      </c>
    </row>
    <row r="11" spans="1:24" x14ac:dyDescent="0.25">
      <c r="A11" s="2" t="s">
        <v>11</v>
      </c>
      <c r="B11" s="206">
        <v>48846</v>
      </c>
      <c r="C11" s="206">
        <v>1449</v>
      </c>
      <c r="D11" s="206">
        <v>4</v>
      </c>
      <c r="E11" s="206">
        <v>5994</v>
      </c>
      <c r="F11" s="206">
        <v>6</v>
      </c>
      <c r="G11" s="206">
        <v>27</v>
      </c>
      <c r="H11" s="206">
        <v>12946</v>
      </c>
      <c r="I11" s="206">
        <v>8398</v>
      </c>
      <c r="J11" s="206">
        <v>1447</v>
      </c>
      <c r="K11" s="206">
        <v>3338</v>
      </c>
      <c r="L11" s="206">
        <v>954</v>
      </c>
      <c r="M11" s="206">
        <v>690</v>
      </c>
      <c r="N11" s="206">
        <v>196</v>
      </c>
      <c r="O11" s="206">
        <v>4432</v>
      </c>
      <c r="P11" s="206">
        <v>1928</v>
      </c>
      <c r="Q11" s="206">
        <v>13</v>
      </c>
      <c r="R11" s="206">
        <v>679</v>
      </c>
      <c r="S11" s="206">
        <v>174</v>
      </c>
      <c r="T11" s="206">
        <v>1082</v>
      </c>
      <c r="U11" s="206">
        <v>4972</v>
      </c>
      <c r="V11" s="206">
        <v>1</v>
      </c>
      <c r="W11" s="206">
        <v>0</v>
      </c>
      <c r="X11" s="206">
        <v>116</v>
      </c>
    </row>
    <row r="12" spans="1:24" x14ac:dyDescent="0.25">
      <c r="A12" s="2" t="s">
        <v>12</v>
      </c>
      <c r="B12" s="206">
        <v>5661</v>
      </c>
      <c r="C12" s="206">
        <v>77</v>
      </c>
      <c r="D12" s="206">
        <v>1</v>
      </c>
      <c r="E12" s="206">
        <v>631</v>
      </c>
      <c r="F12" s="206">
        <v>3</v>
      </c>
      <c r="G12" s="206">
        <v>16</v>
      </c>
      <c r="H12" s="206">
        <v>341</v>
      </c>
      <c r="I12" s="206">
        <v>1314</v>
      </c>
      <c r="J12" s="206">
        <v>234</v>
      </c>
      <c r="K12" s="206">
        <v>1283</v>
      </c>
      <c r="L12" s="206">
        <v>125</v>
      </c>
      <c r="M12" s="206">
        <v>23</v>
      </c>
      <c r="N12" s="206">
        <v>142</v>
      </c>
      <c r="O12" s="206">
        <v>531</v>
      </c>
      <c r="P12" s="206">
        <v>395</v>
      </c>
      <c r="Q12" s="206">
        <v>2</v>
      </c>
      <c r="R12" s="206">
        <v>98</v>
      </c>
      <c r="S12" s="206">
        <v>79</v>
      </c>
      <c r="T12" s="206">
        <v>151</v>
      </c>
      <c r="U12" s="206">
        <v>212</v>
      </c>
      <c r="V12" s="206">
        <v>0</v>
      </c>
      <c r="W12" s="206">
        <v>0</v>
      </c>
      <c r="X12" s="206">
        <v>3</v>
      </c>
    </row>
    <row r="13" spans="1:24" x14ac:dyDescent="0.25">
      <c r="A13" s="2" t="s">
        <v>13</v>
      </c>
      <c r="B13" s="206">
        <v>7916</v>
      </c>
      <c r="C13" s="206">
        <v>127</v>
      </c>
      <c r="D13" s="206">
        <v>8</v>
      </c>
      <c r="E13" s="206">
        <v>804</v>
      </c>
      <c r="F13" s="206">
        <v>1</v>
      </c>
      <c r="G13" s="206">
        <v>21</v>
      </c>
      <c r="H13" s="206">
        <v>813</v>
      </c>
      <c r="I13" s="206">
        <v>1945</v>
      </c>
      <c r="J13" s="206">
        <v>287</v>
      </c>
      <c r="K13" s="206">
        <v>1753</v>
      </c>
      <c r="L13" s="206">
        <v>190</v>
      </c>
      <c r="M13" s="206">
        <v>30</v>
      </c>
      <c r="N13" s="206">
        <v>111</v>
      </c>
      <c r="O13" s="206">
        <v>752</v>
      </c>
      <c r="P13" s="206">
        <v>464</v>
      </c>
      <c r="Q13" s="206">
        <v>3</v>
      </c>
      <c r="R13" s="206">
        <v>83</v>
      </c>
      <c r="S13" s="206">
        <v>59</v>
      </c>
      <c r="T13" s="206">
        <v>153</v>
      </c>
      <c r="U13" s="206">
        <v>306</v>
      </c>
      <c r="V13" s="206">
        <v>0</v>
      </c>
      <c r="W13" s="206">
        <v>0</v>
      </c>
      <c r="X13" s="206">
        <v>6</v>
      </c>
    </row>
    <row r="14" spans="1:24" x14ac:dyDescent="0.25">
      <c r="A14" s="2" t="s">
        <v>14</v>
      </c>
      <c r="B14" s="206">
        <v>7236</v>
      </c>
      <c r="C14" s="206">
        <v>184</v>
      </c>
      <c r="D14" s="206">
        <v>2</v>
      </c>
      <c r="E14" s="206">
        <v>675</v>
      </c>
      <c r="F14" s="206">
        <v>1</v>
      </c>
      <c r="G14" s="206">
        <v>5</v>
      </c>
      <c r="H14" s="206">
        <v>2072</v>
      </c>
      <c r="I14" s="206">
        <v>880</v>
      </c>
      <c r="J14" s="206">
        <v>233</v>
      </c>
      <c r="K14" s="206">
        <v>184</v>
      </c>
      <c r="L14" s="206">
        <v>142</v>
      </c>
      <c r="M14" s="206">
        <v>63</v>
      </c>
      <c r="N14" s="206">
        <v>31</v>
      </c>
      <c r="O14" s="206">
        <v>627</v>
      </c>
      <c r="P14" s="206">
        <v>326</v>
      </c>
      <c r="Q14" s="206">
        <v>0</v>
      </c>
      <c r="R14" s="206">
        <v>101</v>
      </c>
      <c r="S14" s="206">
        <v>15</v>
      </c>
      <c r="T14" s="206">
        <v>288</v>
      </c>
      <c r="U14" s="206">
        <v>1391</v>
      </c>
      <c r="V14" s="206">
        <v>0</v>
      </c>
      <c r="W14" s="206">
        <v>0</v>
      </c>
      <c r="X14" s="206">
        <v>16</v>
      </c>
    </row>
    <row r="15" spans="1:24" x14ac:dyDescent="0.25">
      <c r="A15" s="2" t="s">
        <v>15</v>
      </c>
      <c r="B15" s="206">
        <v>659</v>
      </c>
      <c r="C15" s="206">
        <v>5</v>
      </c>
      <c r="D15" s="206">
        <v>0</v>
      </c>
      <c r="E15" s="206">
        <v>25</v>
      </c>
      <c r="F15" s="206">
        <v>0</v>
      </c>
      <c r="G15" s="206">
        <v>1</v>
      </c>
      <c r="H15" s="206">
        <v>29</v>
      </c>
      <c r="I15" s="206">
        <v>51</v>
      </c>
      <c r="J15" s="206">
        <v>6</v>
      </c>
      <c r="K15" s="206">
        <v>23</v>
      </c>
      <c r="L15" s="206">
        <v>13</v>
      </c>
      <c r="M15" s="206">
        <v>1</v>
      </c>
      <c r="N15" s="206">
        <v>10</v>
      </c>
      <c r="O15" s="206">
        <v>45</v>
      </c>
      <c r="P15" s="206">
        <v>33</v>
      </c>
      <c r="Q15" s="206">
        <v>0</v>
      </c>
      <c r="R15" s="206">
        <v>10</v>
      </c>
      <c r="S15" s="206">
        <v>1</v>
      </c>
      <c r="T15" s="206">
        <v>18</v>
      </c>
      <c r="U15" s="206">
        <v>16</v>
      </c>
      <c r="V15" s="206">
        <v>0</v>
      </c>
      <c r="W15" s="206">
        <v>0</v>
      </c>
      <c r="X15" s="206">
        <v>372</v>
      </c>
    </row>
    <row r="16" spans="1:24" x14ac:dyDescent="0.25">
      <c r="A16" s="16" t="s">
        <v>107</v>
      </c>
      <c r="B16" s="208">
        <v>70549</v>
      </c>
      <c r="C16" s="208">
        <v>1845</v>
      </c>
      <c r="D16" s="208">
        <v>15</v>
      </c>
      <c r="E16" s="208">
        <v>8147</v>
      </c>
      <c r="F16" s="208">
        <v>12</v>
      </c>
      <c r="G16" s="208">
        <v>70</v>
      </c>
      <c r="H16" s="208">
        <v>16209</v>
      </c>
      <c r="I16" s="208">
        <v>12617</v>
      </c>
      <c r="J16" s="208">
        <v>2209</v>
      </c>
      <c r="K16" s="208">
        <v>6681</v>
      </c>
      <c r="L16" s="208">
        <v>1425</v>
      </c>
      <c r="M16" s="208">
        <v>807</v>
      </c>
      <c r="N16" s="208">
        <v>495</v>
      </c>
      <c r="O16" s="208">
        <v>6398</v>
      </c>
      <c r="P16" s="208">
        <v>3168</v>
      </c>
      <c r="Q16" s="208">
        <v>18</v>
      </c>
      <c r="R16" s="208">
        <v>979</v>
      </c>
      <c r="S16" s="208">
        <v>330</v>
      </c>
      <c r="T16" s="208">
        <v>1701</v>
      </c>
      <c r="U16" s="208">
        <v>6909</v>
      </c>
      <c r="V16" s="208">
        <v>1</v>
      </c>
      <c r="W16" s="208">
        <v>0</v>
      </c>
      <c r="X16" s="208">
        <v>513</v>
      </c>
    </row>
    <row r="17" spans="1:24" x14ac:dyDescent="0.25">
      <c r="A17" s="235" t="s">
        <v>108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</row>
    <row r="18" spans="1:24" x14ac:dyDescent="0.25">
      <c r="A18" s="2" t="s">
        <v>10</v>
      </c>
      <c r="B18" s="206">
        <v>1208</v>
      </c>
      <c r="C18" s="206">
        <v>10</v>
      </c>
      <c r="D18" s="206">
        <v>0</v>
      </c>
      <c r="E18" s="206">
        <v>341</v>
      </c>
      <c r="F18" s="206">
        <v>33</v>
      </c>
      <c r="G18" s="206">
        <v>0</v>
      </c>
      <c r="H18" s="206">
        <v>49</v>
      </c>
      <c r="I18" s="206">
        <v>69</v>
      </c>
      <c r="J18" s="206">
        <v>28</v>
      </c>
      <c r="K18" s="206">
        <v>400</v>
      </c>
      <c r="L18" s="206">
        <v>1</v>
      </c>
      <c r="M18" s="206">
        <v>0</v>
      </c>
      <c r="N18" s="206">
        <v>22</v>
      </c>
      <c r="O18" s="206">
        <v>42</v>
      </c>
      <c r="P18" s="206">
        <v>116</v>
      </c>
      <c r="Q18" s="206">
        <v>0</v>
      </c>
      <c r="R18" s="206">
        <v>22</v>
      </c>
      <c r="S18" s="206">
        <v>6</v>
      </c>
      <c r="T18" s="206">
        <v>16</v>
      </c>
      <c r="U18" s="206">
        <v>53</v>
      </c>
      <c r="V18" s="206">
        <v>0</v>
      </c>
      <c r="W18" s="206">
        <v>0</v>
      </c>
      <c r="X18" s="206">
        <v>0</v>
      </c>
    </row>
    <row r="19" spans="1:24" x14ac:dyDescent="0.25">
      <c r="A19" s="2" t="s">
        <v>11</v>
      </c>
      <c r="B19" s="206">
        <v>48845</v>
      </c>
      <c r="C19" s="206">
        <v>1449</v>
      </c>
      <c r="D19" s="206">
        <v>4</v>
      </c>
      <c r="E19" s="206">
        <v>5993</v>
      </c>
      <c r="F19" s="206">
        <v>6</v>
      </c>
      <c r="G19" s="206">
        <v>27</v>
      </c>
      <c r="H19" s="206">
        <v>12946</v>
      </c>
      <c r="I19" s="206">
        <v>8398</v>
      </c>
      <c r="J19" s="206">
        <v>1447</v>
      </c>
      <c r="K19" s="206">
        <v>3338</v>
      </c>
      <c r="L19" s="206">
        <v>954</v>
      </c>
      <c r="M19" s="206">
        <v>690</v>
      </c>
      <c r="N19" s="206">
        <v>196</v>
      </c>
      <c r="O19" s="206">
        <v>4432</v>
      </c>
      <c r="P19" s="206">
        <v>1928</v>
      </c>
      <c r="Q19" s="206">
        <v>13</v>
      </c>
      <c r="R19" s="206">
        <v>679</v>
      </c>
      <c r="S19" s="206">
        <v>174</v>
      </c>
      <c r="T19" s="206">
        <v>1082</v>
      </c>
      <c r="U19" s="206">
        <v>4972</v>
      </c>
      <c r="V19" s="206">
        <v>1</v>
      </c>
      <c r="W19" s="206">
        <v>0</v>
      </c>
      <c r="X19" s="206">
        <v>116</v>
      </c>
    </row>
    <row r="20" spans="1:24" x14ac:dyDescent="0.25">
      <c r="A20" s="2" t="s">
        <v>12</v>
      </c>
      <c r="B20" s="206">
        <v>51092</v>
      </c>
      <c r="C20" s="206">
        <v>422</v>
      </c>
      <c r="D20" s="206">
        <v>1</v>
      </c>
      <c r="E20" s="206">
        <v>24742</v>
      </c>
      <c r="F20" s="206">
        <v>135</v>
      </c>
      <c r="G20" s="206">
        <v>361</v>
      </c>
      <c r="H20" s="206">
        <v>1350</v>
      </c>
      <c r="I20" s="206">
        <v>5783</v>
      </c>
      <c r="J20" s="206">
        <v>2965</v>
      </c>
      <c r="K20" s="206">
        <v>7422</v>
      </c>
      <c r="L20" s="206">
        <v>414</v>
      </c>
      <c r="M20" s="206">
        <v>41</v>
      </c>
      <c r="N20" s="206">
        <v>502</v>
      </c>
      <c r="O20" s="206">
        <v>2146</v>
      </c>
      <c r="P20" s="206">
        <v>1925</v>
      </c>
      <c r="Q20" s="206">
        <v>4</v>
      </c>
      <c r="R20" s="206">
        <v>288</v>
      </c>
      <c r="S20" s="206">
        <v>1357</v>
      </c>
      <c r="T20" s="206">
        <v>627</v>
      </c>
      <c r="U20" s="206">
        <v>604</v>
      </c>
      <c r="V20" s="206">
        <v>0</v>
      </c>
      <c r="W20" s="206">
        <v>0</v>
      </c>
      <c r="X20" s="206">
        <v>3</v>
      </c>
    </row>
    <row r="21" spans="1:24" x14ac:dyDescent="0.25">
      <c r="A21" s="2" t="s">
        <v>13</v>
      </c>
      <c r="B21" s="206">
        <v>33122</v>
      </c>
      <c r="C21" s="206">
        <v>965</v>
      </c>
      <c r="D21" s="206">
        <v>97</v>
      </c>
      <c r="E21" s="206">
        <v>5031</v>
      </c>
      <c r="F21" s="206">
        <v>2</v>
      </c>
      <c r="G21" s="206">
        <v>108</v>
      </c>
      <c r="H21" s="206">
        <v>4038</v>
      </c>
      <c r="I21" s="206">
        <v>6865</v>
      </c>
      <c r="J21" s="206">
        <v>1147</v>
      </c>
      <c r="K21" s="206">
        <v>7658</v>
      </c>
      <c r="L21" s="206">
        <v>940</v>
      </c>
      <c r="M21" s="206">
        <v>87</v>
      </c>
      <c r="N21" s="206">
        <v>446</v>
      </c>
      <c r="O21" s="206">
        <v>2362</v>
      </c>
      <c r="P21" s="206">
        <v>1602</v>
      </c>
      <c r="Q21" s="206">
        <v>10</v>
      </c>
      <c r="R21" s="206">
        <v>246</v>
      </c>
      <c r="S21" s="206">
        <v>199</v>
      </c>
      <c r="T21" s="206">
        <v>512</v>
      </c>
      <c r="U21" s="206">
        <v>793</v>
      </c>
      <c r="V21" s="206">
        <v>0</v>
      </c>
      <c r="W21" s="206">
        <v>0</v>
      </c>
      <c r="X21" s="206">
        <v>14</v>
      </c>
    </row>
    <row r="22" spans="1:24" x14ac:dyDescent="0.25">
      <c r="A22" s="2" t="s">
        <v>14</v>
      </c>
      <c r="B22" s="206">
        <v>7235</v>
      </c>
      <c r="C22" s="206">
        <v>184</v>
      </c>
      <c r="D22" s="206">
        <v>2</v>
      </c>
      <c r="E22" s="206">
        <v>675</v>
      </c>
      <c r="F22" s="206">
        <v>1</v>
      </c>
      <c r="G22" s="206">
        <v>5</v>
      </c>
      <c r="H22" s="206">
        <v>2072</v>
      </c>
      <c r="I22" s="206">
        <v>880</v>
      </c>
      <c r="J22" s="206">
        <v>233</v>
      </c>
      <c r="K22" s="206">
        <v>184</v>
      </c>
      <c r="L22" s="206">
        <v>142</v>
      </c>
      <c r="M22" s="206">
        <v>63</v>
      </c>
      <c r="N22" s="206">
        <v>31</v>
      </c>
      <c r="O22" s="206">
        <v>626</v>
      </c>
      <c r="P22" s="206">
        <v>326</v>
      </c>
      <c r="Q22" s="206">
        <v>0</v>
      </c>
      <c r="R22" s="206">
        <v>101</v>
      </c>
      <c r="S22" s="206">
        <v>15</v>
      </c>
      <c r="T22" s="206">
        <v>288</v>
      </c>
      <c r="U22" s="206">
        <v>1391</v>
      </c>
      <c r="V22" s="206">
        <v>0</v>
      </c>
      <c r="W22" s="206">
        <v>0</v>
      </c>
      <c r="X22" s="206">
        <v>16</v>
      </c>
    </row>
    <row r="23" spans="1:24" x14ac:dyDescent="0.25">
      <c r="A23" s="2" t="s">
        <v>15</v>
      </c>
      <c r="B23" s="206">
        <v>659</v>
      </c>
      <c r="C23" s="206">
        <v>5</v>
      </c>
      <c r="D23" s="206">
        <v>0</v>
      </c>
      <c r="E23" s="206">
        <v>25</v>
      </c>
      <c r="F23" s="206">
        <v>0</v>
      </c>
      <c r="G23" s="206">
        <v>1</v>
      </c>
      <c r="H23" s="206">
        <v>29</v>
      </c>
      <c r="I23" s="206">
        <v>51</v>
      </c>
      <c r="J23" s="206">
        <v>6</v>
      </c>
      <c r="K23" s="206">
        <v>23</v>
      </c>
      <c r="L23" s="206">
        <v>13</v>
      </c>
      <c r="M23" s="206">
        <v>1</v>
      </c>
      <c r="N23" s="206">
        <v>10</v>
      </c>
      <c r="O23" s="206">
        <v>45</v>
      </c>
      <c r="P23" s="206">
        <v>33</v>
      </c>
      <c r="Q23" s="206">
        <v>0</v>
      </c>
      <c r="R23" s="206">
        <v>10</v>
      </c>
      <c r="S23" s="206">
        <v>1</v>
      </c>
      <c r="T23" s="206">
        <v>18</v>
      </c>
      <c r="U23" s="206">
        <v>16</v>
      </c>
      <c r="V23" s="206">
        <v>0</v>
      </c>
      <c r="W23" s="206">
        <v>0</v>
      </c>
      <c r="X23" s="206">
        <v>372</v>
      </c>
    </row>
    <row r="24" spans="1:24" x14ac:dyDescent="0.25">
      <c r="A24" s="16" t="s">
        <v>107</v>
      </c>
      <c r="B24" s="208">
        <v>142161</v>
      </c>
      <c r="C24" s="208">
        <v>3035</v>
      </c>
      <c r="D24" s="208">
        <v>104</v>
      </c>
      <c r="E24" s="208">
        <v>36807</v>
      </c>
      <c r="F24" s="208">
        <v>177</v>
      </c>
      <c r="G24" s="208">
        <v>502</v>
      </c>
      <c r="H24" s="208">
        <v>20484</v>
      </c>
      <c r="I24" s="208">
        <v>22046</v>
      </c>
      <c r="J24" s="208">
        <v>5826</v>
      </c>
      <c r="K24" s="208">
        <v>19025</v>
      </c>
      <c r="L24" s="208">
        <v>2464</v>
      </c>
      <c r="M24" s="208">
        <v>882</v>
      </c>
      <c r="N24" s="208">
        <v>1207</v>
      </c>
      <c r="O24" s="208">
        <v>9653</v>
      </c>
      <c r="P24" s="208">
        <v>5930</v>
      </c>
      <c r="Q24" s="208">
        <v>27</v>
      </c>
      <c r="R24" s="208">
        <v>1346</v>
      </c>
      <c r="S24" s="208">
        <v>1752</v>
      </c>
      <c r="T24" s="208">
        <v>2543</v>
      </c>
      <c r="U24" s="208">
        <v>7829</v>
      </c>
      <c r="V24" s="208">
        <v>1</v>
      </c>
      <c r="W24" s="208">
        <v>0</v>
      </c>
      <c r="X24" s="208">
        <v>521</v>
      </c>
    </row>
    <row r="25" spans="1:24" x14ac:dyDescent="0.25">
      <c r="A25" s="235" t="s">
        <v>109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</row>
    <row r="26" spans="1:24" x14ac:dyDescent="0.25">
      <c r="A26" s="2" t="s">
        <v>10</v>
      </c>
      <c r="B26" s="207">
        <v>507566.88</v>
      </c>
      <c r="C26" s="207">
        <v>3132.76</v>
      </c>
      <c r="D26" s="207">
        <v>0</v>
      </c>
      <c r="E26" s="207">
        <v>69946.12</v>
      </c>
      <c r="F26" s="207">
        <v>13621.01</v>
      </c>
      <c r="G26" s="207">
        <v>0</v>
      </c>
      <c r="H26" s="207">
        <v>25443.72</v>
      </c>
      <c r="I26" s="207">
        <v>36567.870000000003</v>
      </c>
      <c r="J26" s="207">
        <v>7670.84</v>
      </c>
      <c r="K26" s="207">
        <v>224247.45</v>
      </c>
      <c r="L26" s="207">
        <v>340.34</v>
      </c>
      <c r="M26" s="207">
        <v>0</v>
      </c>
      <c r="N26" s="207">
        <v>14451.89</v>
      </c>
      <c r="O26" s="207">
        <v>23794.19</v>
      </c>
      <c r="P26" s="207">
        <v>45339.12</v>
      </c>
      <c r="Q26" s="207">
        <v>0</v>
      </c>
      <c r="R26" s="207">
        <v>9341.41</v>
      </c>
      <c r="S26" s="207">
        <v>4237.54</v>
      </c>
      <c r="T26" s="207">
        <v>10520.59</v>
      </c>
      <c r="U26" s="207">
        <v>18912.03</v>
      </c>
      <c r="V26" s="207">
        <v>0</v>
      </c>
      <c r="W26" s="207">
        <v>0</v>
      </c>
      <c r="X26" s="207">
        <v>0</v>
      </c>
    </row>
    <row r="27" spans="1:24" x14ac:dyDescent="0.25">
      <c r="A27" s="2" t="s">
        <v>11</v>
      </c>
      <c r="B27" s="207">
        <v>35076511</v>
      </c>
      <c r="C27" s="207">
        <v>1103680.74</v>
      </c>
      <c r="D27" s="207">
        <v>3060</v>
      </c>
      <c r="E27" s="207">
        <v>4338384.9800000004</v>
      </c>
      <c r="F27" s="207">
        <v>4320</v>
      </c>
      <c r="G27" s="207">
        <v>17512.5</v>
      </c>
      <c r="H27" s="207">
        <v>9992697.1799999997</v>
      </c>
      <c r="I27" s="207">
        <v>5574673.5700000003</v>
      </c>
      <c r="J27" s="207">
        <v>1048701.57</v>
      </c>
      <c r="K27" s="207">
        <v>2234528.37</v>
      </c>
      <c r="L27" s="207">
        <v>688698.88</v>
      </c>
      <c r="M27" s="207">
        <v>444242.17</v>
      </c>
      <c r="N27" s="207">
        <v>141463.07</v>
      </c>
      <c r="O27" s="207">
        <v>3128063.52</v>
      </c>
      <c r="P27" s="207">
        <v>1430379.62</v>
      </c>
      <c r="Q27" s="207">
        <v>9167.16</v>
      </c>
      <c r="R27" s="207">
        <v>471273.68</v>
      </c>
      <c r="S27" s="207">
        <v>104467.77</v>
      </c>
      <c r="T27" s="207">
        <v>816649.85</v>
      </c>
      <c r="U27" s="207">
        <v>3437336.37</v>
      </c>
      <c r="V27" s="207">
        <v>810</v>
      </c>
      <c r="W27" s="207">
        <v>0</v>
      </c>
      <c r="X27" s="207">
        <v>86400</v>
      </c>
    </row>
    <row r="28" spans="1:24" x14ac:dyDescent="0.25">
      <c r="A28" s="2" t="s">
        <v>12</v>
      </c>
      <c r="B28" s="207">
        <v>18994017.23</v>
      </c>
      <c r="C28" s="207">
        <v>209956.97</v>
      </c>
      <c r="D28" s="207">
        <v>593.30999999999995</v>
      </c>
      <c r="E28" s="207">
        <v>6234436.2599999998</v>
      </c>
      <c r="F28" s="207">
        <v>65248.93</v>
      </c>
      <c r="G28" s="207">
        <v>107394.82</v>
      </c>
      <c r="H28" s="207">
        <v>720875.3</v>
      </c>
      <c r="I28" s="207">
        <v>2802876.02</v>
      </c>
      <c r="J28" s="207">
        <v>755305.2</v>
      </c>
      <c r="K28" s="207">
        <v>4103257.45</v>
      </c>
      <c r="L28" s="207">
        <v>219497.4</v>
      </c>
      <c r="M28" s="207">
        <v>24813.759999999998</v>
      </c>
      <c r="N28" s="207">
        <v>303876.42</v>
      </c>
      <c r="O28" s="207">
        <v>1245293.03</v>
      </c>
      <c r="P28" s="207">
        <v>951870.16</v>
      </c>
      <c r="Q28" s="207">
        <v>1446.86</v>
      </c>
      <c r="R28" s="207">
        <v>169315.61</v>
      </c>
      <c r="S28" s="207">
        <v>399519.07</v>
      </c>
      <c r="T28" s="207">
        <v>409088.2</v>
      </c>
      <c r="U28" s="207">
        <v>267674.76</v>
      </c>
      <c r="V28" s="207">
        <v>0</v>
      </c>
      <c r="W28" s="207">
        <v>0</v>
      </c>
      <c r="X28" s="207">
        <v>1677.7</v>
      </c>
    </row>
    <row r="29" spans="1:24" x14ac:dyDescent="0.25">
      <c r="A29" s="2" t="s">
        <v>13</v>
      </c>
      <c r="B29" s="207">
        <v>18636738.34</v>
      </c>
      <c r="C29" s="207">
        <v>615310.34</v>
      </c>
      <c r="D29" s="207">
        <v>64484.59</v>
      </c>
      <c r="E29" s="207">
        <v>2944625.17</v>
      </c>
      <c r="F29" s="207">
        <v>2266.14</v>
      </c>
      <c r="G29" s="207">
        <v>63384.32</v>
      </c>
      <c r="H29" s="207">
        <v>2498123.38</v>
      </c>
      <c r="I29" s="207">
        <v>3642490.71</v>
      </c>
      <c r="J29" s="207">
        <v>556782.94999999995</v>
      </c>
      <c r="K29" s="207">
        <v>4025318.09</v>
      </c>
      <c r="L29" s="207">
        <v>575164.89</v>
      </c>
      <c r="M29" s="207">
        <v>52151.199999999997</v>
      </c>
      <c r="N29" s="207">
        <v>247377.97</v>
      </c>
      <c r="O29" s="207">
        <v>1405290.19</v>
      </c>
      <c r="P29" s="207">
        <v>974314.45</v>
      </c>
      <c r="Q29" s="207">
        <v>4333.59</v>
      </c>
      <c r="R29" s="207">
        <v>137897</v>
      </c>
      <c r="S29" s="207">
        <v>100900.96</v>
      </c>
      <c r="T29" s="207">
        <v>293544.7</v>
      </c>
      <c r="U29" s="207">
        <v>426358.6</v>
      </c>
      <c r="V29" s="207">
        <v>0</v>
      </c>
      <c r="W29" s="207">
        <v>0</v>
      </c>
      <c r="X29" s="207">
        <v>6619.1</v>
      </c>
    </row>
    <row r="30" spans="1:24" x14ac:dyDescent="0.25">
      <c r="A30" s="2" t="s">
        <v>14</v>
      </c>
      <c r="B30" s="207">
        <v>2227176.25</v>
      </c>
      <c r="C30" s="207">
        <v>57200.33</v>
      </c>
      <c r="D30" s="207">
        <v>630</v>
      </c>
      <c r="E30" s="207">
        <v>207505.69</v>
      </c>
      <c r="F30" s="207">
        <v>66.8</v>
      </c>
      <c r="G30" s="207">
        <v>1490.82</v>
      </c>
      <c r="H30" s="207">
        <v>643038.59</v>
      </c>
      <c r="I30" s="207">
        <v>270131.84999999998</v>
      </c>
      <c r="J30" s="207">
        <v>71492.91</v>
      </c>
      <c r="K30" s="207">
        <v>55033.279999999999</v>
      </c>
      <c r="L30" s="207">
        <v>43912.42</v>
      </c>
      <c r="M30" s="207">
        <v>19150.439999999999</v>
      </c>
      <c r="N30" s="207">
        <v>9765</v>
      </c>
      <c r="O30" s="207">
        <v>192216.2</v>
      </c>
      <c r="P30" s="207">
        <v>99764.59</v>
      </c>
      <c r="Q30" s="207">
        <v>0</v>
      </c>
      <c r="R30" s="207">
        <v>31305.040000000001</v>
      </c>
      <c r="S30" s="207">
        <v>4699.57</v>
      </c>
      <c r="T30" s="207">
        <v>87678.22</v>
      </c>
      <c r="U30" s="207">
        <v>427318.6</v>
      </c>
      <c r="V30" s="207">
        <v>0</v>
      </c>
      <c r="W30" s="207">
        <v>0</v>
      </c>
      <c r="X30" s="207">
        <v>4775.8999999999996</v>
      </c>
    </row>
    <row r="31" spans="1:24" x14ac:dyDescent="0.25">
      <c r="A31" s="2" t="s">
        <v>15</v>
      </c>
      <c r="B31" s="207">
        <v>202010.57</v>
      </c>
      <c r="C31" s="207">
        <v>1575</v>
      </c>
      <c r="D31" s="207">
        <v>0</v>
      </c>
      <c r="E31" s="207">
        <v>7695.75</v>
      </c>
      <c r="F31" s="207">
        <v>0</v>
      </c>
      <c r="G31" s="207">
        <v>315</v>
      </c>
      <c r="H31" s="207">
        <v>8938.42</v>
      </c>
      <c r="I31" s="207">
        <v>15813.8</v>
      </c>
      <c r="J31" s="207">
        <v>1890</v>
      </c>
      <c r="K31" s="207">
        <v>6996.05</v>
      </c>
      <c r="L31" s="207">
        <v>4051.7</v>
      </c>
      <c r="M31" s="207">
        <v>315</v>
      </c>
      <c r="N31" s="207">
        <v>2485.06</v>
      </c>
      <c r="O31" s="207">
        <v>13811.73</v>
      </c>
      <c r="P31" s="207">
        <v>9999.58</v>
      </c>
      <c r="Q31" s="207">
        <v>0</v>
      </c>
      <c r="R31" s="207">
        <v>3125</v>
      </c>
      <c r="S31" s="207">
        <v>315</v>
      </c>
      <c r="T31" s="207">
        <v>5645.47</v>
      </c>
      <c r="U31" s="207">
        <v>4959.16</v>
      </c>
      <c r="V31" s="207">
        <v>0</v>
      </c>
      <c r="W31" s="207">
        <v>0</v>
      </c>
      <c r="X31" s="207">
        <v>114078.85</v>
      </c>
    </row>
    <row r="32" spans="1:24" x14ac:dyDescent="0.25">
      <c r="A32" s="16" t="s">
        <v>107</v>
      </c>
      <c r="B32" s="209">
        <v>75644020.269999996</v>
      </c>
      <c r="C32" s="209">
        <v>1990856.14</v>
      </c>
      <c r="D32" s="209">
        <v>68767.899999999994</v>
      </c>
      <c r="E32" s="209">
        <v>13802593.970000001</v>
      </c>
      <c r="F32" s="209">
        <v>85522.880000000005</v>
      </c>
      <c r="G32" s="209">
        <v>190097.46</v>
      </c>
      <c r="H32" s="209">
        <v>13889116.59</v>
      </c>
      <c r="I32" s="209">
        <v>12342553.82</v>
      </c>
      <c r="J32" s="209">
        <v>2441843.4700000002</v>
      </c>
      <c r="K32" s="209">
        <v>10649380.689999999</v>
      </c>
      <c r="L32" s="209">
        <v>1531665.63</v>
      </c>
      <c r="M32" s="209">
        <v>540672.56999999995</v>
      </c>
      <c r="N32" s="209">
        <v>719419.41</v>
      </c>
      <c r="O32" s="209">
        <v>6008468.8600000003</v>
      </c>
      <c r="P32" s="209">
        <v>3511667.52</v>
      </c>
      <c r="Q32" s="209">
        <v>14947.61</v>
      </c>
      <c r="R32" s="209">
        <v>822257.74</v>
      </c>
      <c r="S32" s="209">
        <v>614139.91</v>
      </c>
      <c r="T32" s="209">
        <v>1623127.03</v>
      </c>
      <c r="U32" s="209">
        <v>4582559.5199999996</v>
      </c>
      <c r="V32" s="209">
        <v>810</v>
      </c>
      <c r="W32" s="209">
        <v>0</v>
      </c>
      <c r="X32" s="209">
        <v>213551.55</v>
      </c>
    </row>
    <row r="34" spans="1:3" x14ac:dyDescent="0.25">
      <c r="A34" s="224" t="str">
        <f>HYPERLINK("#'Vysvetlivky'!A15", "Vysvetlivky k sekciám SK-NACE")</f>
        <v>Vysvetlivky k sekciám SK-NACE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  <c r="C35" s="225"/>
    </row>
  </sheetData>
  <mergeCells count="11">
    <mergeCell ref="A9:X9"/>
    <mergeCell ref="A17:X17"/>
    <mergeCell ref="A25:X25"/>
    <mergeCell ref="A34:C34"/>
    <mergeCell ref="A35:C35"/>
    <mergeCell ref="A2:X2"/>
    <mergeCell ref="A3:X3"/>
    <mergeCell ref="A5:X5"/>
    <mergeCell ref="A7:A8"/>
    <mergeCell ref="B7:B8"/>
    <mergeCell ref="C7:X7"/>
  </mergeCells>
  <pageMargins left="0.7" right="0.7" top="0.75" bottom="0.75" header="0.3" footer="0.3"/>
  <pageSetup paperSize="9" orientation="portrait" horizontalDpi="300" verticalDpi="30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0"/>
  <sheetViews>
    <sheetView showGridLines="0" workbookViewId="0"/>
  </sheetViews>
  <sheetFormatPr defaultColWidth="11.19921875" defaultRowHeight="13.5" x14ac:dyDescent="0.25"/>
  <cols>
    <col min="1" max="4" width="26.796875" customWidth="1"/>
  </cols>
  <sheetData>
    <row r="2" spans="1:4" ht="15.75" x14ac:dyDescent="0.25">
      <c r="A2" s="221" t="s">
        <v>157</v>
      </c>
      <c r="B2" s="221"/>
      <c r="C2" s="221"/>
      <c r="D2" s="221"/>
    </row>
    <row r="4" spans="1:4" x14ac:dyDescent="0.25">
      <c r="A4" s="15" t="s">
        <v>158</v>
      </c>
      <c r="B4" s="15" t="s">
        <v>159</v>
      </c>
      <c r="C4" s="15" t="s">
        <v>160</v>
      </c>
      <c r="D4" s="15" t="s">
        <v>161</v>
      </c>
    </row>
    <row r="5" spans="1:4" x14ac:dyDescent="0.25">
      <c r="A5" s="2" t="s">
        <v>162</v>
      </c>
      <c r="B5" s="2" t="s">
        <v>163</v>
      </c>
      <c r="C5" s="2" t="s">
        <v>164</v>
      </c>
      <c r="D5" s="2" t="s">
        <v>164</v>
      </c>
    </row>
    <row r="6" spans="1:4" x14ac:dyDescent="0.25">
      <c r="A6" s="2" t="s">
        <v>165</v>
      </c>
      <c r="B6" s="2" t="s">
        <v>166</v>
      </c>
      <c r="C6" s="2" t="s">
        <v>167</v>
      </c>
      <c r="D6" s="2" t="s">
        <v>167</v>
      </c>
    </row>
    <row r="7" spans="1:4" x14ac:dyDescent="0.25">
      <c r="A7" s="2" t="s">
        <v>168</v>
      </c>
      <c r="B7" s="2" t="s">
        <v>169</v>
      </c>
      <c r="C7" s="2" t="s">
        <v>170</v>
      </c>
      <c r="D7" s="2" t="s">
        <v>171</v>
      </c>
    </row>
    <row r="8" spans="1:4" x14ac:dyDescent="0.25">
      <c r="A8" s="8" t="s">
        <v>172</v>
      </c>
      <c r="B8" s="8" t="s">
        <v>173</v>
      </c>
      <c r="C8" s="8"/>
      <c r="D8" s="8"/>
    </row>
    <row r="9" spans="1:4" ht="24.95" customHeight="1" x14ac:dyDescent="0.25">
      <c r="A9" s="223" t="s">
        <v>174</v>
      </c>
      <c r="B9" s="223"/>
      <c r="C9" s="223"/>
      <c r="D9" s="223"/>
    </row>
    <row r="10" spans="1:4" ht="24.95" customHeight="1" x14ac:dyDescent="0.25">
      <c r="A10" s="223" t="s">
        <v>175</v>
      </c>
      <c r="B10" s="223"/>
      <c r="C10" s="223"/>
      <c r="D10" s="223"/>
    </row>
    <row r="11" spans="1:4" x14ac:dyDescent="0.25">
      <c r="A11" s="223" t="s">
        <v>176</v>
      </c>
      <c r="B11" s="223"/>
      <c r="C11" s="223"/>
      <c r="D11" s="223"/>
    </row>
    <row r="12" spans="1:4" x14ac:dyDescent="0.25">
      <c r="A12" s="223" t="s">
        <v>177</v>
      </c>
      <c r="B12" s="223"/>
      <c r="C12" s="223"/>
      <c r="D12" s="223"/>
    </row>
    <row r="15" spans="1:4" ht="15.75" x14ac:dyDescent="0.25">
      <c r="A15" s="221" t="s">
        <v>178</v>
      </c>
      <c r="B15" s="221"/>
      <c r="C15" s="221"/>
      <c r="D15" s="221"/>
    </row>
    <row r="17" spans="1:4" x14ac:dyDescent="0.25">
      <c r="A17" s="15" t="s">
        <v>179</v>
      </c>
      <c r="B17" s="229" t="s">
        <v>180</v>
      </c>
      <c r="C17" s="228"/>
      <c r="D17" s="228"/>
    </row>
    <row r="18" spans="1:4" x14ac:dyDescent="0.25">
      <c r="A18" s="2" t="s">
        <v>135</v>
      </c>
      <c r="B18" s="210" t="s">
        <v>181</v>
      </c>
    </row>
    <row r="19" spans="1:4" x14ac:dyDescent="0.25">
      <c r="A19" s="2" t="s">
        <v>136</v>
      </c>
      <c r="B19" s="210" t="s">
        <v>182</v>
      </c>
    </row>
    <row r="20" spans="1:4" x14ac:dyDescent="0.25">
      <c r="A20" s="2" t="s">
        <v>137</v>
      </c>
      <c r="B20" s="210" t="s">
        <v>183</v>
      </c>
    </row>
    <row r="21" spans="1:4" x14ac:dyDescent="0.25">
      <c r="A21" s="2" t="s">
        <v>138</v>
      </c>
      <c r="B21" s="210" t="s">
        <v>184</v>
      </c>
    </row>
    <row r="22" spans="1:4" x14ac:dyDescent="0.25">
      <c r="A22" s="2" t="s">
        <v>139</v>
      </c>
      <c r="B22" s="210" t="s">
        <v>185</v>
      </c>
    </row>
    <row r="23" spans="1:4" x14ac:dyDescent="0.25">
      <c r="A23" s="2" t="s">
        <v>140</v>
      </c>
      <c r="B23" s="210" t="s">
        <v>186</v>
      </c>
    </row>
    <row r="24" spans="1:4" x14ac:dyDescent="0.25">
      <c r="A24" s="2" t="s">
        <v>141</v>
      </c>
      <c r="B24" s="210" t="s">
        <v>187</v>
      </c>
    </row>
    <row r="25" spans="1:4" x14ac:dyDescent="0.25">
      <c r="A25" s="2" t="s">
        <v>142</v>
      </c>
      <c r="B25" s="210" t="s">
        <v>188</v>
      </c>
    </row>
    <row r="26" spans="1:4" x14ac:dyDescent="0.25">
      <c r="A26" s="2" t="s">
        <v>143</v>
      </c>
      <c r="B26" s="210" t="s">
        <v>189</v>
      </c>
    </row>
    <row r="27" spans="1:4" x14ac:dyDescent="0.25">
      <c r="A27" s="2" t="s">
        <v>144</v>
      </c>
      <c r="B27" s="210" t="s">
        <v>190</v>
      </c>
    </row>
    <row r="28" spans="1:4" x14ac:dyDescent="0.25">
      <c r="A28" s="2" t="s">
        <v>145</v>
      </c>
      <c r="B28" s="210" t="s">
        <v>191</v>
      </c>
    </row>
    <row r="29" spans="1:4" x14ac:dyDescent="0.25">
      <c r="A29" s="2" t="s">
        <v>146</v>
      </c>
      <c r="B29" s="210" t="s">
        <v>192</v>
      </c>
    </row>
    <row r="30" spans="1:4" x14ac:dyDescent="0.25">
      <c r="A30" s="2" t="s">
        <v>147</v>
      </c>
      <c r="B30" s="210" t="s">
        <v>193</v>
      </c>
    </row>
    <row r="31" spans="1:4" x14ac:dyDescent="0.25">
      <c r="A31" s="2" t="s">
        <v>148</v>
      </c>
      <c r="B31" s="210" t="s">
        <v>194</v>
      </c>
    </row>
    <row r="32" spans="1:4" x14ac:dyDescent="0.25">
      <c r="A32" s="2" t="s">
        <v>149</v>
      </c>
      <c r="B32" s="210" t="s">
        <v>195</v>
      </c>
    </row>
    <row r="33" spans="1:4" x14ac:dyDescent="0.25">
      <c r="A33" s="2" t="s">
        <v>150</v>
      </c>
      <c r="B33" s="210" t="s">
        <v>196</v>
      </c>
    </row>
    <row r="34" spans="1:4" x14ac:dyDescent="0.25">
      <c r="A34" s="2" t="s">
        <v>151</v>
      </c>
      <c r="B34" s="210" t="s">
        <v>197</v>
      </c>
    </row>
    <row r="35" spans="1:4" x14ac:dyDescent="0.25">
      <c r="A35" s="2" t="s">
        <v>152</v>
      </c>
      <c r="B35" s="210" t="s">
        <v>198</v>
      </c>
    </row>
    <row r="36" spans="1:4" x14ac:dyDescent="0.25">
      <c r="A36" s="2" t="s">
        <v>153</v>
      </c>
      <c r="B36" s="210" t="s">
        <v>199</v>
      </c>
    </row>
    <row r="37" spans="1:4" x14ac:dyDescent="0.25">
      <c r="A37" s="2" t="s">
        <v>154</v>
      </c>
      <c r="B37" s="210" t="s">
        <v>200</v>
      </c>
    </row>
    <row r="38" spans="1:4" x14ac:dyDescent="0.25">
      <c r="A38" s="8" t="s">
        <v>155</v>
      </c>
      <c r="B38" s="211" t="s">
        <v>201</v>
      </c>
      <c r="C38" s="212"/>
      <c r="D38" s="212"/>
    </row>
    <row r="40" spans="1:4" x14ac:dyDescent="0.25">
      <c r="A40" s="224" t="str">
        <f>HYPERLINK("#'Obsah'!A1", "Späť na obsah dátovej prílohy")</f>
        <v>Späť na obsah dátovej prílohy</v>
      </c>
      <c r="B40" s="225"/>
    </row>
  </sheetData>
  <mergeCells count="8">
    <mergeCell ref="A15:D15"/>
    <mergeCell ref="B17:D17"/>
    <mergeCell ref="A40:B40"/>
    <mergeCell ref="A2:D2"/>
    <mergeCell ref="A9:D9"/>
    <mergeCell ref="A10:D10"/>
    <mergeCell ref="A11:D11"/>
    <mergeCell ref="A12:D12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110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30">
        <v>11264</v>
      </c>
      <c r="C10" s="30">
        <v>8576</v>
      </c>
      <c r="D10" s="30">
        <v>2014</v>
      </c>
      <c r="E10" s="30">
        <v>222</v>
      </c>
      <c r="F10" s="30">
        <v>44</v>
      </c>
      <c r="G10" s="30">
        <v>408</v>
      </c>
    </row>
    <row r="11" spans="1:7" x14ac:dyDescent="0.25">
      <c r="A11" s="2" t="s">
        <v>11</v>
      </c>
      <c r="B11" s="30">
        <v>47528</v>
      </c>
      <c r="C11" s="30">
        <v>45523</v>
      </c>
      <c r="D11" s="30">
        <v>317</v>
      </c>
      <c r="E11" s="30">
        <v>8</v>
      </c>
      <c r="F11" s="30">
        <v>0</v>
      </c>
      <c r="G11" s="30">
        <v>1680</v>
      </c>
    </row>
    <row r="12" spans="1:7" x14ac:dyDescent="0.25">
      <c r="A12" s="2" t="s">
        <v>12</v>
      </c>
      <c r="B12" s="30">
        <v>4547</v>
      </c>
      <c r="C12" s="30">
        <v>3150</v>
      </c>
      <c r="D12" s="30">
        <v>927</v>
      </c>
      <c r="E12" s="30">
        <v>239</v>
      </c>
      <c r="F12" s="30">
        <v>136</v>
      </c>
      <c r="G12" s="30">
        <v>95</v>
      </c>
    </row>
    <row r="13" spans="1:7" x14ac:dyDescent="0.25">
      <c r="A13" s="2" t="s">
        <v>13</v>
      </c>
      <c r="B13" s="30">
        <v>17820</v>
      </c>
      <c r="C13" s="30">
        <v>12430</v>
      </c>
      <c r="D13" s="30">
        <v>3903</v>
      </c>
      <c r="E13" s="30">
        <v>841</v>
      </c>
      <c r="F13" s="30">
        <v>237</v>
      </c>
      <c r="G13" s="30">
        <v>409</v>
      </c>
    </row>
    <row r="14" spans="1:7" x14ac:dyDescent="0.25">
      <c r="A14" s="2" t="s">
        <v>14</v>
      </c>
      <c r="B14" s="30">
        <v>12274</v>
      </c>
      <c r="C14" s="30">
        <v>11749</v>
      </c>
      <c r="D14" s="30">
        <v>18</v>
      </c>
      <c r="E14" s="30">
        <v>0</v>
      </c>
      <c r="F14" s="30">
        <v>0</v>
      </c>
      <c r="G14" s="30">
        <v>507</v>
      </c>
    </row>
    <row r="15" spans="1:7" x14ac:dyDescent="0.25">
      <c r="A15" s="2" t="s">
        <v>15</v>
      </c>
      <c r="B15" s="30">
        <v>1128</v>
      </c>
      <c r="C15" s="30">
        <v>158</v>
      </c>
      <c r="D15" s="30">
        <v>2</v>
      </c>
      <c r="E15" s="30">
        <v>0</v>
      </c>
      <c r="F15" s="30">
        <v>0</v>
      </c>
      <c r="G15" s="30">
        <v>968</v>
      </c>
    </row>
    <row r="16" spans="1:7" x14ac:dyDescent="0.25">
      <c r="A16" s="16" t="s">
        <v>107</v>
      </c>
      <c r="B16" s="32">
        <v>94561</v>
      </c>
      <c r="C16" s="32">
        <v>81586</v>
      </c>
      <c r="D16" s="32">
        <v>7181</v>
      </c>
      <c r="E16" s="32">
        <v>1310</v>
      </c>
      <c r="F16" s="32">
        <v>417</v>
      </c>
      <c r="G16" s="32">
        <v>4067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30">
        <v>56487</v>
      </c>
      <c r="C18" s="30">
        <v>19241</v>
      </c>
      <c r="D18" s="30">
        <v>16640</v>
      </c>
      <c r="E18" s="30">
        <v>8618</v>
      </c>
      <c r="F18" s="30">
        <v>9985</v>
      </c>
      <c r="G18" s="30">
        <v>2003</v>
      </c>
    </row>
    <row r="19" spans="1:7" x14ac:dyDescent="0.25">
      <c r="A19" s="2" t="s">
        <v>11</v>
      </c>
      <c r="B19" s="30">
        <v>47444</v>
      </c>
      <c r="C19" s="30">
        <v>45441</v>
      </c>
      <c r="D19" s="30">
        <v>317</v>
      </c>
      <c r="E19" s="30">
        <v>8</v>
      </c>
      <c r="F19" s="30">
        <v>0</v>
      </c>
      <c r="G19" s="30">
        <v>1678</v>
      </c>
    </row>
    <row r="20" spans="1:7" x14ac:dyDescent="0.25">
      <c r="A20" s="2" t="s">
        <v>12</v>
      </c>
      <c r="B20" s="30">
        <v>102992</v>
      </c>
      <c r="C20" s="30">
        <v>7292</v>
      </c>
      <c r="D20" s="30">
        <v>8477</v>
      </c>
      <c r="E20" s="30">
        <v>11649</v>
      </c>
      <c r="F20" s="30">
        <v>74655</v>
      </c>
      <c r="G20" s="30">
        <v>919</v>
      </c>
    </row>
    <row r="21" spans="1:7" x14ac:dyDescent="0.25">
      <c r="A21" s="2" t="s">
        <v>13</v>
      </c>
      <c r="B21" s="30">
        <v>245120</v>
      </c>
      <c r="C21" s="30">
        <v>33119</v>
      </c>
      <c r="D21" s="30">
        <v>50411</v>
      </c>
      <c r="E21" s="30">
        <v>61052</v>
      </c>
      <c r="F21" s="30">
        <v>93282</v>
      </c>
      <c r="G21" s="30">
        <v>7256</v>
      </c>
    </row>
    <row r="22" spans="1:7" x14ac:dyDescent="0.25">
      <c r="A22" s="2" t="s">
        <v>14</v>
      </c>
      <c r="B22" s="30">
        <v>12264</v>
      </c>
      <c r="C22" s="30">
        <v>11739</v>
      </c>
      <c r="D22" s="30">
        <v>18</v>
      </c>
      <c r="E22" s="30">
        <v>0</v>
      </c>
      <c r="F22" s="30">
        <v>0</v>
      </c>
      <c r="G22" s="30">
        <v>507</v>
      </c>
    </row>
    <row r="23" spans="1:7" x14ac:dyDescent="0.25">
      <c r="A23" s="2" t="s">
        <v>15</v>
      </c>
      <c r="B23" s="30">
        <v>1127</v>
      </c>
      <c r="C23" s="30">
        <v>158</v>
      </c>
      <c r="D23" s="30">
        <v>2</v>
      </c>
      <c r="E23" s="30">
        <v>0</v>
      </c>
      <c r="F23" s="30">
        <v>0</v>
      </c>
      <c r="G23" s="30">
        <v>967</v>
      </c>
    </row>
    <row r="24" spans="1:7" x14ac:dyDescent="0.25">
      <c r="A24" s="16" t="s">
        <v>107</v>
      </c>
      <c r="B24" s="32">
        <v>465434</v>
      </c>
      <c r="C24" s="32">
        <v>116990</v>
      </c>
      <c r="D24" s="32">
        <v>75865</v>
      </c>
      <c r="E24" s="32">
        <v>81327</v>
      </c>
      <c r="F24" s="32">
        <v>177922</v>
      </c>
      <c r="G24" s="32">
        <v>13330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31">
        <v>28024738.030000001</v>
      </c>
      <c r="C26" s="31">
        <v>7579138.1699999999</v>
      </c>
      <c r="D26" s="31">
        <v>8743537.6099999994</v>
      </c>
      <c r="E26" s="31">
        <v>5174522.3099999996</v>
      </c>
      <c r="F26" s="31">
        <v>5588600.5199999996</v>
      </c>
      <c r="G26" s="31">
        <v>938939.42</v>
      </c>
    </row>
    <row r="27" spans="1:7" x14ac:dyDescent="0.25">
      <c r="A27" s="2" t="s">
        <v>11</v>
      </c>
      <c r="B27" s="31">
        <v>22362253.260000002</v>
      </c>
      <c r="C27" s="31">
        <v>21409171.850000001</v>
      </c>
      <c r="D27" s="31">
        <v>144180</v>
      </c>
      <c r="E27" s="31">
        <v>3240</v>
      </c>
      <c r="F27" s="31">
        <v>0</v>
      </c>
      <c r="G27" s="31">
        <v>805661.41</v>
      </c>
    </row>
    <row r="28" spans="1:7" x14ac:dyDescent="0.25">
      <c r="A28" s="2" t="s">
        <v>12</v>
      </c>
      <c r="B28" s="31">
        <v>44086520.020000003</v>
      </c>
      <c r="C28" s="31">
        <v>3230267.72</v>
      </c>
      <c r="D28" s="31">
        <v>4035989.05</v>
      </c>
      <c r="E28" s="31">
        <v>5090441.45</v>
      </c>
      <c r="F28" s="31">
        <v>31328180.670000002</v>
      </c>
      <c r="G28" s="31">
        <v>401641.13</v>
      </c>
    </row>
    <row r="29" spans="1:7" x14ac:dyDescent="0.25">
      <c r="A29" s="2" t="s">
        <v>13</v>
      </c>
      <c r="B29" s="31">
        <v>79671820.909999996</v>
      </c>
      <c r="C29" s="31">
        <v>10154133.619999999</v>
      </c>
      <c r="D29" s="31">
        <v>16070707.68</v>
      </c>
      <c r="E29" s="31">
        <v>18404578.190000001</v>
      </c>
      <c r="F29" s="31">
        <v>32565443.359999999</v>
      </c>
      <c r="G29" s="31">
        <v>2476958.06</v>
      </c>
    </row>
    <row r="30" spans="1:7" x14ac:dyDescent="0.25">
      <c r="A30" s="2" t="s">
        <v>14</v>
      </c>
      <c r="B30" s="31">
        <v>2580075</v>
      </c>
      <c r="C30" s="31">
        <v>2469390</v>
      </c>
      <c r="D30" s="31">
        <v>3780</v>
      </c>
      <c r="E30" s="31">
        <v>0</v>
      </c>
      <c r="F30" s="31">
        <v>0</v>
      </c>
      <c r="G30" s="31">
        <v>106905</v>
      </c>
    </row>
    <row r="31" spans="1:7" x14ac:dyDescent="0.25">
      <c r="A31" s="2" t="s">
        <v>15</v>
      </c>
      <c r="B31" s="31">
        <v>236985</v>
      </c>
      <c r="C31" s="31">
        <v>33180</v>
      </c>
      <c r="D31" s="31">
        <v>420</v>
      </c>
      <c r="E31" s="31">
        <v>0</v>
      </c>
      <c r="F31" s="31">
        <v>0</v>
      </c>
      <c r="G31" s="31">
        <v>203385</v>
      </c>
    </row>
    <row r="32" spans="1:7" x14ac:dyDescent="0.25">
      <c r="A32" s="16" t="s">
        <v>107</v>
      </c>
      <c r="B32" s="33">
        <v>176962392.22</v>
      </c>
      <c r="C32" s="33">
        <v>44875281.359999999</v>
      </c>
      <c r="D32" s="33">
        <v>28998614.34</v>
      </c>
      <c r="E32" s="33">
        <v>28672781.949999999</v>
      </c>
      <c r="F32" s="33">
        <v>69482224.549999997</v>
      </c>
      <c r="G32" s="33">
        <v>4933490.0199999996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111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34">
        <v>4048</v>
      </c>
      <c r="C10" s="34">
        <v>2878</v>
      </c>
      <c r="D10" s="34">
        <v>854</v>
      </c>
      <c r="E10" s="34">
        <v>133</v>
      </c>
      <c r="F10" s="34">
        <v>33</v>
      </c>
      <c r="G10" s="34">
        <v>150</v>
      </c>
    </row>
    <row r="11" spans="1:7" x14ac:dyDescent="0.25">
      <c r="A11" s="2" t="s">
        <v>11</v>
      </c>
      <c r="B11" s="34">
        <v>41502</v>
      </c>
      <c r="C11" s="34">
        <v>39802</v>
      </c>
      <c r="D11" s="34">
        <v>273</v>
      </c>
      <c r="E11" s="34">
        <v>9</v>
      </c>
      <c r="F11" s="34">
        <v>1</v>
      </c>
      <c r="G11" s="34">
        <v>1417</v>
      </c>
    </row>
    <row r="12" spans="1:7" x14ac:dyDescent="0.25">
      <c r="A12" s="2" t="s">
        <v>12</v>
      </c>
      <c r="B12" s="34">
        <v>4479</v>
      </c>
      <c r="C12" s="34">
        <v>2969</v>
      </c>
      <c r="D12" s="34">
        <v>985</v>
      </c>
      <c r="E12" s="34">
        <v>290</v>
      </c>
      <c r="F12" s="34">
        <v>162</v>
      </c>
      <c r="G12" s="34">
        <v>73</v>
      </c>
    </row>
    <row r="13" spans="1:7" x14ac:dyDescent="0.25">
      <c r="A13" s="2" t="s">
        <v>13</v>
      </c>
      <c r="B13" s="34">
        <v>17596</v>
      </c>
      <c r="C13" s="34">
        <v>12283</v>
      </c>
      <c r="D13" s="34">
        <v>3918</v>
      </c>
      <c r="E13" s="34">
        <v>806</v>
      </c>
      <c r="F13" s="34">
        <v>241</v>
      </c>
      <c r="G13" s="34">
        <v>348</v>
      </c>
    </row>
    <row r="14" spans="1:7" x14ac:dyDescent="0.25">
      <c r="A14" s="2" t="s">
        <v>14</v>
      </c>
      <c r="B14" s="34">
        <v>8650</v>
      </c>
      <c r="C14" s="34">
        <v>8297</v>
      </c>
      <c r="D14" s="34">
        <v>12</v>
      </c>
      <c r="E14" s="34">
        <v>0</v>
      </c>
      <c r="F14" s="34">
        <v>1</v>
      </c>
      <c r="G14" s="34">
        <v>340</v>
      </c>
    </row>
    <row r="15" spans="1:7" x14ac:dyDescent="0.25">
      <c r="A15" s="2" t="s">
        <v>15</v>
      </c>
      <c r="B15" s="34">
        <v>967</v>
      </c>
      <c r="C15" s="34">
        <v>114</v>
      </c>
      <c r="D15" s="34">
        <v>2</v>
      </c>
      <c r="E15" s="34">
        <v>0</v>
      </c>
      <c r="F15" s="34">
        <v>0</v>
      </c>
      <c r="G15" s="34">
        <v>851</v>
      </c>
    </row>
    <row r="16" spans="1:7" x14ac:dyDescent="0.25">
      <c r="A16" s="16" t="s">
        <v>107</v>
      </c>
      <c r="B16" s="36">
        <v>77242</v>
      </c>
      <c r="C16" s="36">
        <v>66343</v>
      </c>
      <c r="D16" s="36">
        <v>6044</v>
      </c>
      <c r="E16" s="36">
        <v>1238</v>
      </c>
      <c r="F16" s="36">
        <v>438</v>
      </c>
      <c r="G16" s="36">
        <v>3179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34">
        <v>24657</v>
      </c>
      <c r="C18" s="34">
        <v>6831</v>
      </c>
      <c r="D18" s="34">
        <v>7113</v>
      </c>
      <c r="E18" s="34">
        <v>4789</v>
      </c>
      <c r="F18" s="34">
        <v>4943</v>
      </c>
      <c r="G18" s="34">
        <v>981</v>
      </c>
    </row>
    <row r="19" spans="1:7" x14ac:dyDescent="0.25">
      <c r="A19" s="2" t="s">
        <v>11</v>
      </c>
      <c r="B19" s="34">
        <v>41428</v>
      </c>
      <c r="C19" s="34">
        <v>39729</v>
      </c>
      <c r="D19" s="34">
        <v>273</v>
      </c>
      <c r="E19" s="34">
        <v>9</v>
      </c>
      <c r="F19" s="34">
        <v>1</v>
      </c>
      <c r="G19" s="34">
        <v>1416</v>
      </c>
    </row>
    <row r="20" spans="1:7" x14ac:dyDescent="0.25">
      <c r="A20" s="2" t="s">
        <v>12</v>
      </c>
      <c r="B20" s="34">
        <v>109528</v>
      </c>
      <c r="C20" s="34">
        <v>6980</v>
      </c>
      <c r="D20" s="34">
        <v>9382</v>
      </c>
      <c r="E20" s="34">
        <v>15116</v>
      </c>
      <c r="F20" s="34">
        <v>77085</v>
      </c>
      <c r="G20" s="34">
        <v>965</v>
      </c>
    </row>
    <row r="21" spans="1:7" x14ac:dyDescent="0.25">
      <c r="A21" s="2" t="s">
        <v>13</v>
      </c>
      <c r="B21" s="34">
        <v>273664</v>
      </c>
      <c r="C21" s="34">
        <v>36813</v>
      </c>
      <c r="D21" s="34">
        <v>74931</v>
      </c>
      <c r="E21" s="34">
        <v>57646</v>
      </c>
      <c r="F21" s="34">
        <v>97196</v>
      </c>
      <c r="G21" s="34">
        <v>7078</v>
      </c>
    </row>
    <row r="22" spans="1:7" x14ac:dyDescent="0.25">
      <c r="A22" s="2" t="s">
        <v>14</v>
      </c>
      <c r="B22" s="34">
        <v>8646</v>
      </c>
      <c r="C22" s="34">
        <v>8293</v>
      </c>
      <c r="D22" s="34">
        <v>12</v>
      </c>
      <c r="E22" s="34">
        <v>0</v>
      </c>
      <c r="F22" s="34">
        <v>1</v>
      </c>
      <c r="G22" s="34">
        <v>340</v>
      </c>
    </row>
    <row r="23" spans="1:7" x14ac:dyDescent="0.25">
      <c r="A23" s="2" t="s">
        <v>15</v>
      </c>
      <c r="B23" s="34">
        <v>967</v>
      </c>
      <c r="C23" s="34">
        <v>114</v>
      </c>
      <c r="D23" s="34">
        <v>2</v>
      </c>
      <c r="E23" s="34">
        <v>0</v>
      </c>
      <c r="F23" s="34">
        <v>0</v>
      </c>
      <c r="G23" s="34">
        <v>851</v>
      </c>
    </row>
    <row r="24" spans="1:7" x14ac:dyDescent="0.25">
      <c r="A24" s="16" t="s">
        <v>107</v>
      </c>
      <c r="B24" s="36">
        <v>458890</v>
      </c>
      <c r="C24" s="36">
        <v>98760</v>
      </c>
      <c r="D24" s="36">
        <v>91713</v>
      </c>
      <c r="E24" s="36">
        <v>77560</v>
      </c>
      <c r="F24" s="36">
        <v>179226</v>
      </c>
      <c r="G24" s="36">
        <v>11631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35">
        <v>10343446.91</v>
      </c>
      <c r="C26" s="35">
        <v>2431591.19</v>
      </c>
      <c r="D26" s="35">
        <v>3246226.83</v>
      </c>
      <c r="E26" s="35">
        <v>2312057.33</v>
      </c>
      <c r="F26" s="35">
        <v>1980722.33</v>
      </c>
      <c r="G26" s="35">
        <v>372849.23</v>
      </c>
    </row>
    <row r="27" spans="1:7" x14ac:dyDescent="0.25">
      <c r="A27" s="2" t="s">
        <v>11</v>
      </c>
      <c r="B27" s="35">
        <v>18572459.809999999</v>
      </c>
      <c r="C27" s="35">
        <v>17829689.809999999</v>
      </c>
      <c r="D27" s="35">
        <v>104580</v>
      </c>
      <c r="E27" s="35">
        <v>2940</v>
      </c>
      <c r="F27" s="35">
        <v>540</v>
      </c>
      <c r="G27" s="35">
        <v>634710</v>
      </c>
    </row>
    <row r="28" spans="1:7" x14ac:dyDescent="0.25">
      <c r="A28" s="2" t="s">
        <v>12</v>
      </c>
      <c r="B28" s="35">
        <v>41471607.280000001</v>
      </c>
      <c r="C28" s="35">
        <v>2750226.86</v>
      </c>
      <c r="D28" s="35">
        <v>4056876.82</v>
      </c>
      <c r="E28" s="35">
        <v>5953554.9900000002</v>
      </c>
      <c r="F28" s="35">
        <v>28459414.82</v>
      </c>
      <c r="G28" s="35">
        <v>251533.79</v>
      </c>
    </row>
    <row r="29" spans="1:7" x14ac:dyDescent="0.25">
      <c r="A29" s="2" t="s">
        <v>13</v>
      </c>
      <c r="B29" s="35">
        <v>73589654.579999998</v>
      </c>
      <c r="C29" s="35">
        <v>9784643.0800000001</v>
      </c>
      <c r="D29" s="35">
        <v>15925757</v>
      </c>
      <c r="E29" s="35">
        <v>16853133.940000001</v>
      </c>
      <c r="F29" s="35">
        <v>28707358.920000002</v>
      </c>
      <c r="G29" s="35">
        <v>2318761.64</v>
      </c>
    </row>
    <row r="30" spans="1:7" x14ac:dyDescent="0.25">
      <c r="A30" s="2" t="s">
        <v>14</v>
      </c>
      <c r="B30" s="35">
        <v>1817434.05</v>
      </c>
      <c r="C30" s="35">
        <v>1743304.05</v>
      </c>
      <c r="D30" s="35">
        <v>2520</v>
      </c>
      <c r="E30" s="35">
        <v>0</v>
      </c>
      <c r="F30" s="35">
        <v>210</v>
      </c>
      <c r="G30" s="35">
        <v>71400</v>
      </c>
    </row>
    <row r="31" spans="1:7" x14ac:dyDescent="0.25">
      <c r="A31" s="2" t="s">
        <v>15</v>
      </c>
      <c r="B31" s="35">
        <v>203025</v>
      </c>
      <c r="C31" s="35">
        <v>23940</v>
      </c>
      <c r="D31" s="35">
        <v>420</v>
      </c>
      <c r="E31" s="35">
        <v>0</v>
      </c>
      <c r="F31" s="35">
        <v>0</v>
      </c>
      <c r="G31" s="35">
        <v>178665</v>
      </c>
    </row>
    <row r="32" spans="1:7" x14ac:dyDescent="0.25">
      <c r="A32" s="16" t="s">
        <v>107</v>
      </c>
      <c r="B32" s="37">
        <v>145997627.63</v>
      </c>
      <c r="C32" s="37">
        <v>34563394.990000002</v>
      </c>
      <c r="D32" s="37">
        <v>23336380.649999999</v>
      </c>
      <c r="E32" s="37">
        <v>25121686.260000002</v>
      </c>
      <c r="F32" s="37">
        <v>59148246.07</v>
      </c>
      <c r="G32" s="37">
        <v>3827919.66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112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38">
        <v>348</v>
      </c>
      <c r="C10" s="38">
        <v>246</v>
      </c>
      <c r="D10" s="38">
        <v>66</v>
      </c>
      <c r="E10" s="38">
        <v>18</v>
      </c>
      <c r="F10" s="38">
        <v>3</v>
      </c>
      <c r="G10" s="38">
        <v>15</v>
      </c>
    </row>
    <row r="11" spans="1:7" x14ac:dyDescent="0.25">
      <c r="A11" s="2" t="s">
        <v>11</v>
      </c>
      <c r="B11" s="38">
        <v>30009</v>
      </c>
      <c r="C11" s="38">
        <v>28851</v>
      </c>
      <c r="D11" s="38">
        <v>156</v>
      </c>
      <c r="E11" s="38">
        <v>4</v>
      </c>
      <c r="F11" s="38">
        <v>1</v>
      </c>
      <c r="G11" s="38">
        <v>997</v>
      </c>
    </row>
    <row r="12" spans="1:7" x14ac:dyDescent="0.25">
      <c r="A12" s="2" t="s">
        <v>12</v>
      </c>
      <c r="B12" s="38">
        <v>3246</v>
      </c>
      <c r="C12" s="38">
        <v>2081</v>
      </c>
      <c r="D12" s="38">
        <v>738</v>
      </c>
      <c r="E12" s="38">
        <v>233</v>
      </c>
      <c r="F12" s="38">
        <v>148</v>
      </c>
      <c r="G12" s="38">
        <v>46</v>
      </c>
    </row>
    <row r="13" spans="1:7" x14ac:dyDescent="0.25">
      <c r="A13" s="2" t="s">
        <v>13</v>
      </c>
      <c r="B13" s="38">
        <v>12192</v>
      </c>
      <c r="C13" s="38">
        <v>8527</v>
      </c>
      <c r="D13" s="38">
        <v>2755</v>
      </c>
      <c r="E13" s="38">
        <v>531</v>
      </c>
      <c r="F13" s="38">
        <v>153</v>
      </c>
      <c r="G13" s="38">
        <v>226</v>
      </c>
    </row>
    <row r="14" spans="1:7" x14ac:dyDescent="0.25">
      <c r="A14" s="2" t="s">
        <v>14</v>
      </c>
      <c r="B14" s="38">
        <v>5979</v>
      </c>
      <c r="C14" s="38">
        <v>5743</v>
      </c>
      <c r="D14" s="38">
        <v>13</v>
      </c>
      <c r="E14" s="38">
        <v>0</v>
      </c>
      <c r="F14" s="38">
        <v>1</v>
      </c>
      <c r="G14" s="38">
        <v>222</v>
      </c>
    </row>
    <row r="15" spans="1:7" x14ac:dyDescent="0.25">
      <c r="A15" s="2" t="s">
        <v>15</v>
      </c>
      <c r="B15" s="38">
        <v>681</v>
      </c>
      <c r="C15" s="38">
        <v>72</v>
      </c>
      <c r="D15" s="38">
        <v>2</v>
      </c>
      <c r="E15" s="38">
        <v>0</v>
      </c>
      <c r="F15" s="38">
        <v>0</v>
      </c>
      <c r="G15" s="38">
        <v>607</v>
      </c>
    </row>
    <row r="16" spans="1:7" x14ac:dyDescent="0.25">
      <c r="A16" s="16" t="s">
        <v>107</v>
      </c>
      <c r="B16" s="40">
        <v>52455</v>
      </c>
      <c r="C16" s="40">
        <v>45520</v>
      </c>
      <c r="D16" s="40">
        <v>3730</v>
      </c>
      <c r="E16" s="40">
        <v>786</v>
      </c>
      <c r="F16" s="40">
        <v>306</v>
      </c>
      <c r="G16" s="40">
        <v>2113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38">
        <v>2105</v>
      </c>
      <c r="C18" s="38">
        <v>556</v>
      </c>
      <c r="D18" s="38">
        <v>420</v>
      </c>
      <c r="E18" s="38">
        <v>427</v>
      </c>
      <c r="F18" s="38">
        <v>263</v>
      </c>
      <c r="G18" s="38">
        <v>439</v>
      </c>
    </row>
    <row r="19" spans="1:7" x14ac:dyDescent="0.25">
      <c r="A19" s="2" t="s">
        <v>11</v>
      </c>
      <c r="B19" s="38">
        <v>29931</v>
      </c>
      <c r="C19" s="38">
        <v>28778</v>
      </c>
      <c r="D19" s="38">
        <v>156</v>
      </c>
      <c r="E19" s="38">
        <v>4</v>
      </c>
      <c r="F19" s="38">
        <v>1</v>
      </c>
      <c r="G19" s="38">
        <v>992</v>
      </c>
    </row>
    <row r="20" spans="1:7" x14ac:dyDescent="0.25">
      <c r="A20" s="2" t="s">
        <v>12</v>
      </c>
      <c r="B20" s="38">
        <v>79934</v>
      </c>
      <c r="C20" s="38">
        <v>5230</v>
      </c>
      <c r="D20" s="38">
        <v>7364</v>
      </c>
      <c r="E20" s="38">
        <v>11622</v>
      </c>
      <c r="F20" s="38">
        <v>54892</v>
      </c>
      <c r="G20" s="38">
        <v>826</v>
      </c>
    </row>
    <row r="21" spans="1:7" x14ac:dyDescent="0.25">
      <c r="A21" s="2" t="s">
        <v>13</v>
      </c>
      <c r="B21" s="38">
        <v>159356</v>
      </c>
      <c r="C21" s="38">
        <v>22845</v>
      </c>
      <c r="D21" s="38">
        <v>36598</v>
      </c>
      <c r="E21" s="38">
        <v>38568</v>
      </c>
      <c r="F21" s="38">
        <v>59001</v>
      </c>
      <c r="G21" s="38">
        <v>2344</v>
      </c>
    </row>
    <row r="22" spans="1:7" x14ac:dyDescent="0.25">
      <c r="A22" s="2" t="s">
        <v>14</v>
      </c>
      <c r="B22" s="38">
        <v>5976</v>
      </c>
      <c r="C22" s="38">
        <v>5740</v>
      </c>
      <c r="D22" s="38">
        <v>13</v>
      </c>
      <c r="E22" s="38">
        <v>0</v>
      </c>
      <c r="F22" s="38">
        <v>1</v>
      </c>
      <c r="G22" s="38">
        <v>222</v>
      </c>
    </row>
    <row r="23" spans="1:7" x14ac:dyDescent="0.25">
      <c r="A23" s="2" t="s">
        <v>15</v>
      </c>
      <c r="B23" s="38">
        <v>681</v>
      </c>
      <c r="C23" s="38">
        <v>72</v>
      </c>
      <c r="D23" s="38">
        <v>2</v>
      </c>
      <c r="E23" s="38">
        <v>0</v>
      </c>
      <c r="F23" s="38">
        <v>0</v>
      </c>
      <c r="G23" s="38">
        <v>607</v>
      </c>
    </row>
    <row r="24" spans="1:7" x14ac:dyDescent="0.25">
      <c r="A24" s="16" t="s">
        <v>107</v>
      </c>
      <c r="B24" s="40">
        <v>277983</v>
      </c>
      <c r="C24" s="40">
        <v>63221</v>
      </c>
      <c r="D24" s="40">
        <v>44553</v>
      </c>
      <c r="E24" s="40">
        <v>50621</v>
      </c>
      <c r="F24" s="40">
        <v>114158</v>
      </c>
      <c r="G24" s="40">
        <v>5430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39">
        <v>808261.31</v>
      </c>
      <c r="C26" s="39">
        <v>221412.69</v>
      </c>
      <c r="D26" s="39">
        <v>160882.25</v>
      </c>
      <c r="E26" s="39">
        <v>263178.07</v>
      </c>
      <c r="F26" s="39">
        <v>63501.09</v>
      </c>
      <c r="G26" s="39">
        <v>99287.21</v>
      </c>
    </row>
    <row r="27" spans="1:7" x14ac:dyDescent="0.25">
      <c r="A27" s="2" t="s">
        <v>11</v>
      </c>
      <c r="B27" s="39">
        <v>13103014.17</v>
      </c>
      <c r="C27" s="39">
        <v>12608554.17</v>
      </c>
      <c r="D27" s="39">
        <v>51120</v>
      </c>
      <c r="E27" s="39">
        <v>1680</v>
      </c>
      <c r="F27" s="39">
        <v>420</v>
      </c>
      <c r="G27" s="39">
        <v>441240</v>
      </c>
    </row>
    <row r="28" spans="1:7" x14ac:dyDescent="0.25">
      <c r="A28" s="2" t="s">
        <v>12</v>
      </c>
      <c r="B28" s="39">
        <v>24682952.77</v>
      </c>
      <c r="C28" s="39">
        <v>2288939.29</v>
      </c>
      <c r="D28" s="39">
        <v>3207325.39</v>
      </c>
      <c r="E28" s="39">
        <v>4029664.16</v>
      </c>
      <c r="F28" s="39">
        <v>14910654.43</v>
      </c>
      <c r="G28" s="39">
        <v>246369.5</v>
      </c>
    </row>
    <row r="29" spans="1:7" x14ac:dyDescent="0.25">
      <c r="A29" s="2" t="s">
        <v>13</v>
      </c>
      <c r="B29" s="39">
        <v>40901717.649999999</v>
      </c>
      <c r="C29" s="39">
        <v>6527198</v>
      </c>
      <c r="D29" s="39">
        <v>10637420.02</v>
      </c>
      <c r="E29" s="39">
        <v>9827602.8399999999</v>
      </c>
      <c r="F29" s="39">
        <v>13273622.210000001</v>
      </c>
      <c r="G29" s="39">
        <v>635874.57999999996</v>
      </c>
    </row>
    <row r="30" spans="1:7" x14ac:dyDescent="0.25">
      <c r="A30" s="2" t="s">
        <v>14</v>
      </c>
      <c r="B30" s="39">
        <v>1256910</v>
      </c>
      <c r="C30" s="39">
        <v>1207020</v>
      </c>
      <c r="D30" s="39">
        <v>2730</v>
      </c>
      <c r="E30" s="39">
        <v>0</v>
      </c>
      <c r="F30" s="39">
        <v>210</v>
      </c>
      <c r="G30" s="39">
        <v>46950</v>
      </c>
    </row>
    <row r="31" spans="1:7" x14ac:dyDescent="0.25">
      <c r="A31" s="2" t="s">
        <v>15</v>
      </c>
      <c r="B31" s="39">
        <v>143010</v>
      </c>
      <c r="C31" s="39">
        <v>15120</v>
      </c>
      <c r="D31" s="39">
        <v>420</v>
      </c>
      <c r="E31" s="39">
        <v>0</v>
      </c>
      <c r="F31" s="39">
        <v>0</v>
      </c>
      <c r="G31" s="39">
        <v>127470</v>
      </c>
    </row>
    <row r="32" spans="1:7" x14ac:dyDescent="0.25">
      <c r="A32" s="16" t="s">
        <v>107</v>
      </c>
      <c r="B32" s="41">
        <v>80895865.900000006</v>
      </c>
      <c r="C32" s="41">
        <v>22868244.149999999</v>
      </c>
      <c r="D32" s="41">
        <v>14059897.66</v>
      </c>
      <c r="E32" s="41">
        <v>14122125.07</v>
      </c>
      <c r="F32" s="41">
        <v>28248407.73</v>
      </c>
      <c r="G32" s="41">
        <v>1597191.29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199218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21" t="s">
        <v>113</v>
      </c>
      <c r="B2" s="221"/>
      <c r="C2" s="221"/>
      <c r="D2" s="221"/>
      <c r="E2" s="221"/>
      <c r="F2" s="221"/>
      <c r="G2" s="221"/>
    </row>
    <row r="3" spans="1:7" x14ac:dyDescent="0.25">
      <c r="A3" s="232" t="s">
        <v>98</v>
      </c>
      <c r="B3" s="232"/>
      <c r="C3" s="232"/>
      <c r="D3" s="232"/>
      <c r="E3" s="232"/>
      <c r="F3" s="232"/>
      <c r="G3" s="232"/>
    </row>
    <row r="5" spans="1:7" ht="24.95" customHeight="1" x14ac:dyDescent="0.25">
      <c r="A5" s="223" t="s">
        <v>1</v>
      </c>
      <c r="B5" s="223"/>
      <c r="C5" s="223"/>
      <c r="D5" s="223"/>
      <c r="E5" s="223"/>
      <c r="F5" s="223"/>
      <c r="G5" s="223"/>
    </row>
    <row r="7" spans="1:7" x14ac:dyDescent="0.25">
      <c r="A7" s="233" t="s">
        <v>3</v>
      </c>
      <c r="B7" s="233" t="s">
        <v>99</v>
      </c>
      <c r="C7" s="234" t="s">
        <v>100</v>
      </c>
      <c r="D7" s="234"/>
      <c r="E7" s="234"/>
      <c r="F7" s="234"/>
      <c r="G7" s="234"/>
    </row>
    <row r="8" spans="1:7" x14ac:dyDescent="0.25">
      <c r="A8" s="233"/>
      <c r="B8" s="233"/>
      <c r="C8" s="1" t="s">
        <v>101</v>
      </c>
      <c r="D8" s="1" t="s">
        <v>102</v>
      </c>
      <c r="E8" s="1" t="s">
        <v>103</v>
      </c>
      <c r="F8" s="1" t="s">
        <v>104</v>
      </c>
      <c r="G8" s="1" t="s">
        <v>105</v>
      </c>
    </row>
    <row r="9" spans="1:7" x14ac:dyDescent="0.25">
      <c r="A9" s="235" t="s">
        <v>106</v>
      </c>
      <c r="B9" s="236"/>
      <c r="C9" s="236"/>
      <c r="D9" s="236"/>
      <c r="E9" s="236"/>
      <c r="F9" s="236"/>
      <c r="G9" s="236"/>
    </row>
    <row r="10" spans="1:7" x14ac:dyDescent="0.25">
      <c r="A10" s="2" t="s">
        <v>10</v>
      </c>
      <c r="B10" s="42">
        <v>77</v>
      </c>
      <c r="C10" s="42">
        <v>65</v>
      </c>
      <c r="D10" s="42">
        <v>4</v>
      </c>
      <c r="E10" s="42">
        <v>6</v>
      </c>
      <c r="F10" s="42">
        <v>0</v>
      </c>
      <c r="G10" s="42">
        <v>2</v>
      </c>
    </row>
    <row r="11" spans="1:7" x14ac:dyDescent="0.25">
      <c r="A11" s="2" t="s">
        <v>11</v>
      </c>
      <c r="B11" s="42">
        <v>23855</v>
      </c>
      <c r="C11" s="42">
        <v>22964</v>
      </c>
      <c r="D11" s="42">
        <v>108</v>
      </c>
      <c r="E11" s="42">
        <v>3</v>
      </c>
      <c r="F11" s="42">
        <v>1</v>
      </c>
      <c r="G11" s="42">
        <v>779</v>
      </c>
    </row>
    <row r="12" spans="1:7" x14ac:dyDescent="0.25">
      <c r="A12" s="2" t="s">
        <v>12</v>
      </c>
      <c r="B12" s="42">
        <v>2701</v>
      </c>
      <c r="C12" s="42">
        <v>1772</v>
      </c>
      <c r="D12" s="42">
        <v>586</v>
      </c>
      <c r="E12" s="42">
        <v>180</v>
      </c>
      <c r="F12" s="42">
        <v>127</v>
      </c>
      <c r="G12" s="42">
        <v>36</v>
      </c>
    </row>
    <row r="13" spans="1:7" x14ac:dyDescent="0.25">
      <c r="A13" s="2" t="s">
        <v>13</v>
      </c>
      <c r="B13" s="42">
        <v>9753</v>
      </c>
      <c r="C13" s="42">
        <v>6898</v>
      </c>
      <c r="D13" s="42">
        <v>2134</v>
      </c>
      <c r="E13" s="42">
        <v>425</v>
      </c>
      <c r="F13" s="42">
        <v>122</v>
      </c>
      <c r="G13" s="42">
        <v>174</v>
      </c>
    </row>
    <row r="14" spans="1:7" x14ac:dyDescent="0.25">
      <c r="A14" s="2" t="s">
        <v>14</v>
      </c>
      <c r="B14" s="42">
        <v>4860</v>
      </c>
      <c r="C14" s="42">
        <v>4684</v>
      </c>
      <c r="D14" s="42">
        <v>10</v>
      </c>
      <c r="E14" s="42">
        <v>0</v>
      </c>
      <c r="F14" s="42">
        <v>1</v>
      </c>
      <c r="G14" s="42">
        <v>165</v>
      </c>
    </row>
    <row r="15" spans="1:7" x14ac:dyDescent="0.25">
      <c r="A15" s="2" t="s">
        <v>15</v>
      </c>
      <c r="B15" s="42">
        <v>556</v>
      </c>
      <c r="C15" s="42">
        <v>56</v>
      </c>
      <c r="D15" s="42">
        <v>2</v>
      </c>
      <c r="E15" s="42">
        <v>0</v>
      </c>
      <c r="F15" s="42">
        <v>0</v>
      </c>
      <c r="G15" s="42">
        <v>498</v>
      </c>
    </row>
    <row r="16" spans="1:7" x14ac:dyDescent="0.25">
      <c r="A16" s="16" t="s">
        <v>107</v>
      </c>
      <c r="B16" s="44">
        <v>41802</v>
      </c>
      <c r="C16" s="44">
        <v>36439</v>
      </c>
      <c r="D16" s="44">
        <v>2844</v>
      </c>
      <c r="E16" s="44">
        <v>614</v>
      </c>
      <c r="F16" s="44">
        <v>251</v>
      </c>
      <c r="G16" s="44">
        <v>1654</v>
      </c>
    </row>
    <row r="17" spans="1:7" x14ac:dyDescent="0.25">
      <c r="A17" s="235" t="s">
        <v>108</v>
      </c>
      <c r="B17" s="236"/>
      <c r="C17" s="236"/>
      <c r="D17" s="236"/>
      <c r="E17" s="236"/>
      <c r="F17" s="236"/>
      <c r="G17" s="236"/>
    </row>
    <row r="18" spans="1:7" x14ac:dyDescent="0.25">
      <c r="A18" s="2" t="s">
        <v>10</v>
      </c>
      <c r="B18" s="42">
        <v>470</v>
      </c>
      <c r="C18" s="42">
        <v>167</v>
      </c>
      <c r="D18" s="42">
        <v>19</v>
      </c>
      <c r="E18" s="42">
        <v>282</v>
      </c>
      <c r="F18" s="42">
        <v>0</v>
      </c>
      <c r="G18" s="42">
        <v>2</v>
      </c>
    </row>
    <row r="19" spans="1:7" x14ac:dyDescent="0.25">
      <c r="A19" s="2" t="s">
        <v>11</v>
      </c>
      <c r="B19" s="42">
        <v>23808</v>
      </c>
      <c r="C19" s="42">
        <v>22919</v>
      </c>
      <c r="D19" s="42">
        <v>108</v>
      </c>
      <c r="E19" s="42">
        <v>3</v>
      </c>
      <c r="F19" s="42">
        <v>1</v>
      </c>
      <c r="G19" s="42">
        <v>777</v>
      </c>
    </row>
    <row r="20" spans="1:7" x14ac:dyDescent="0.25">
      <c r="A20" s="2" t="s">
        <v>12</v>
      </c>
      <c r="B20" s="42">
        <v>73631</v>
      </c>
      <c r="C20" s="42">
        <v>4323</v>
      </c>
      <c r="D20" s="42">
        <v>5750</v>
      </c>
      <c r="E20" s="42">
        <v>8016</v>
      </c>
      <c r="F20" s="42">
        <v>55180</v>
      </c>
      <c r="G20" s="42">
        <v>362</v>
      </c>
    </row>
    <row r="21" spans="1:7" x14ac:dyDescent="0.25">
      <c r="A21" s="2" t="s">
        <v>13</v>
      </c>
      <c r="B21" s="42">
        <v>121778</v>
      </c>
      <c r="C21" s="42">
        <v>18232</v>
      </c>
      <c r="D21" s="42">
        <v>28336</v>
      </c>
      <c r="E21" s="42">
        <v>30283</v>
      </c>
      <c r="F21" s="42">
        <v>43175</v>
      </c>
      <c r="G21" s="42">
        <v>1752</v>
      </c>
    </row>
    <row r="22" spans="1:7" x14ac:dyDescent="0.25">
      <c r="A22" s="2" t="s">
        <v>14</v>
      </c>
      <c r="B22" s="42">
        <v>4850</v>
      </c>
      <c r="C22" s="42">
        <v>4675</v>
      </c>
      <c r="D22" s="42">
        <v>10</v>
      </c>
      <c r="E22" s="42">
        <v>0</v>
      </c>
      <c r="F22" s="42">
        <v>1</v>
      </c>
      <c r="G22" s="42">
        <v>164</v>
      </c>
    </row>
    <row r="23" spans="1:7" x14ac:dyDescent="0.25">
      <c r="A23" s="2" t="s">
        <v>15</v>
      </c>
      <c r="B23" s="42">
        <v>556</v>
      </c>
      <c r="C23" s="42">
        <v>56</v>
      </c>
      <c r="D23" s="42">
        <v>2</v>
      </c>
      <c r="E23" s="42">
        <v>0</v>
      </c>
      <c r="F23" s="42">
        <v>0</v>
      </c>
      <c r="G23" s="42">
        <v>498</v>
      </c>
    </row>
    <row r="24" spans="1:7" x14ac:dyDescent="0.25">
      <c r="A24" s="16" t="s">
        <v>107</v>
      </c>
      <c r="B24" s="44">
        <v>225093</v>
      </c>
      <c r="C24" s="44">
        <v>50372</v>
      </c>
      <c r="D24" s="44">
        <v>34225</v>
      </c>
      <c r="E24" s="44">
        <v>38584</v>
      </c>
      <c r="F24" s="44">
        <v>98357</v>
      </c>
      <c r="G24" s="44">
        <v>3555</v>
      </c>
    </row>
    <row r="25" spans="1:7" x14ac:dyDescent="0.25">
      <c r="A25" s="235" t="s">
        <v>109</v>
      </c>
      <c r="B25" s="236"/>
      <c r="C25" s="236"/>
      <c r="D25" s="236"/>
      <c r="E25" s="236"/>
      <c r="F25" s="236"/>
      <c r="G25" s="236"/>
    </row>
    <row r="26" spans="1:7" x14ac:dyDescent="0.25">
      <c r="A26" s="2" t="s">
        <v>10</v>
      </c>
      <c r="B26" s="43">
        <v>291817.64</v>
      </c>
      <c r="C26" s="43">
        <v>79920.850000000006</v>
      </c>
      <c r="D26" s="43">
        <v>11181.33</v>
      </c>
      <c r="E26" s="43">
        <v>199911.17</v>
      </c>
      <c r="F26" s="43">
        <v>0</v>
      </c>
      <c r="G26" s="43">
        <v>804.29</v>
      </c>
    </row>
    <row r="27" spans="1:7" x14ac:dyDescent="0.25">
      <c r="A27" s="2" t="s">
        <v>11</v>
      </c>
      <c r="B27" s="43">
        <v>10427821.98</v>
      </c>
      <c r="C27" s="43">
        <v>10046821.98</v>
      </c>
      <c r="D27" s="43">
        <v>35280</v>
      </c>
      <c r="E27" s="43">
        <v>1260</v>
      </c>
      <c r="F27" s="43">
        <v>540</v>
      </c>
      <c r="G27" s="43">
        <v>343920</v>
      </c>
    </row>
    <row r="28" spans="1:7" x14ac:dyDescent="0.25">
      <c r="A28" s="2" t="s">
        <v>12</v>
      </c>
      <c r="B28" s="43">
        <v>20116961.789999999</v>
      </c>
      <c r="C28" s="43">
        <v>2015515.58</v>
      </c>
      <c r="D28" s="43">
        <v>2528465.21</v>
      </c>
      <c r="E28" s="43">
        <v>2697457.92</v>
      </c>
      <c r="F28" s="43">
        <v>12771033.630000001</v>
      </c>
      <c r="G28" s="43">
        <v>104489.45</v>
      </c>
    </row>
    <row r="29" spans="1:7" x14ac:dyDescent="0.25">
      <c r="A29" s="2" t="s">
        <v>13</v>
      </c>
      <c r="B29" s="43">
        <v>31422361.489999998</v>
      </c>
      <c r="C29" s="43">
        <v>5209701.76</v>
      </c>
      <c r="D29" s="43">
        <v>8169702.0999999996</v>
      </c>
      <c r="E29" s="43">
        <v>7748938.4100000001</v>
      </c>
      <c r="F29" s="43">
        <v>9836323.5800000001</v>
      </c>
      <c r="G29" s="43">
        <v>457695.64</v>
      </c>
    </row>
    <row r="30" spans="1:7" x14ac:dyDescent="0.25">
      <c r="A30" s="2" t="s">
        <v>14</v>
      </c>
      <c r="B30" s="43">
        <v>1021545</v>
      </c>
      <c r="C30" s="43">
        <v>984375</v>
      </c>
      <c r="D30" s="43">
        <v>2100</v>
      </c>
      <c r="E30" s="43">
        <v>0</v>
      </c>
      <c r="F30" s="43">
        <v>210</v>
      </c>
      <c r="G30" s="43">
        <v>34860</v>
      </c>
    </row>
    <row r="31" spans="1:7" x14ac:dyDescent="0.25">
      <c r="A31" s="2" t="s">
        <v>15</v>
      </c>
      <c r="B31" s="43">
        <v>116760</v>
      </c>
      <c r="C31" s="43">
        <v>11760</v>
      </c>
      <c r="D31" s="43">
        <v>420</v>
      </c>
      <c r="E31" s="43">
        <v>0</v>
      </c>
      <c r="F31" s="43">
        <v>0</v>
      </c>
      <c r="G31" s="43">
        <v>104580</v>
      </c>
    </row>
    <row r="32" spans="1:7" x14ac:dyDescent="0.25">
      <c r="A32" s="16" t="s">
        <v>107</v>
      </c>
      <c r="B32" s="45">
        <v>63397267.899999999</v>
      </c>
      <c r="C32" s="45">
        <v>18348095.170000002</v>
      </c>
      <c r="D32" s="45">
        <v>10747148.640000001</v>
      </c>
      <c r="E32" s="45">
        <v>10647567.5</v>
      </c>
      <c r="F32" s="45">
        <v>22608107.210000001</v>
      </c>
      <c r="G32" s="45">
        <v>1046349.38</v>
      </c>
    </row>
    <row r="34" spans="1:3" x14ac:dyDescent="0.25">
      <c r="A34" s="224" t="str">
        <f>HYPERLINK("#'Vysvetlivky'!A2", "Vysvetlivky ku kategóriám veľkosti podniku")</f>
        <v>Vysvetlivky ku kategóriám veľkosti podniku</v>
      </c>
      <c r="B34" s="225"/>
      <c r="C34" s="225"/>
    </row>
    <row r="35" spans="1:3" x14ac:dyDescent="0.25">
      <c r="A35" s="224" t="str">
        <f>HYPERLINK("#'Obsah'!A1", "Späť na obsah dátovej prílohy")</f>
        <v>Späť na obsah dátovej prílohy</v>
      </c>
      <c r="B35" s="225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51</vt:i4>
      </vt:variant>
    </vt:vector>
  </HeadingPairs>
  <TitlesOfParts>
    <vt:vector size="51" baseType="lpstr">
      <vt:lpstr>Obsah</vt:lpstr>
      <vt:lpstr>Čerpanie PP</vt:lpstr>
      <vt:lpstr>Odklad splatnosti odvodov</vt:lpstr>
      <vt:lpstr>Nezamestnanosť</vt:lpstr>
      <vt:lpstr>TabA1mar20</vt:lpstr>
      <vt:lpstr>TabA1apr20</vt:lpstr>
      <vt:lpstr>TabA1máj20</vt:lpstr>
      <vt:lpstr>TabA1jún20</vt:lpstr>
      <vt:lpstr>TabA1júl20</vt:lpstr>
      <vt:lpstr>TabA1aug20</vt:lpstr>
      <vt:lpstr>TabA1sep20</vt:lpstr>
      <vt:lpstr>TabA1okt20</vt:lpstr>
      <vt:lpstr>TabA1nov20</vt:lpstr>
      <vt:lpstr>TabA1dec20</vt:lpstr>
      <vt:lpstr>TabA1jan21</vt:lpstr>
      <vt:lpstr>TabA1feb21</vt:lpstr>
      <vt:lpstr>TabA1mar21</vt:lpstr>
      <vt:lpstr>TabA1apr21</vt:lpstr>
      <vt:lpstr>TabA1máj21</vt:lpstr>
      <vt:lpstr>TabA1jún21</vt:lpstr>
      <vt:lpstr>TabA1júl21</vt:lpstr>
      <vt:lpstr>TabA1sep21</vt:lpstr>
      <vt:lpstr>TabA1okt21</vt:lpstr>
      <vt:lpstr>TabA1nov21</vt:lpstr>
      <vt:lpstr>TabA1dec21</vt:lpstr>
      <vt:lpstr>TabA1jan22</vt:lpstr>
      <vt:lpstr>TabA1feb22</vt:lpstr>
      <vt:lpstr>TabA2mar20</vt:lpstr>
      <vt:lpstr>TabA2apr20</vt:lpstr>
      <vt:lpstr>TabA2máj20</vt:lpstr>
      <vt:lpstr>TabA2jún20</vt:lpstr>
      <vt:lpstr>TabA2júl20</vt:lpstr>
      <vt:lpstr>TabA2aug20</vt:lpstr>
      <vt:lpstr>TabA2sep20</vt:lpstr>
      <vt:lpstr>TabA2okt20</vt:lpstr>
      <vt:lpstr>TabA2nov20</vt:lpstr>
      <vt:lpstr>TabA2dec20</vt:lpstr>
      <vt:lpstr>TabA2jan21</vt:lpstr>
      <vt:lpstr>TabA2feb21</vt:lpstr>
      <vt:lpstr>TabA2mar21</vt:lpstr>
      <vt:lpstr>TabA2apr21</vt:lpstr>
      <vt:lpstr>TabA2máj21</vt:lpstr>
      <vt:lpstr>TabA2jún21</vt:lpstr>
      <vt:lpstr>TabA2júl21</vt:lpstr>
      <vt:lpstr>TabA2sep21</vt:lpstr>
      <vt:lpstr>TabA2okt21</vt:lpstr>
      <vt:lpstr>TabA2nov21</vt:lpstr>
      <vt:lpstr>TabA2dec21</vt:lpstr>
      <vt:lpstr>TabA2jan22</vt:lpstr>
      <vt:lpstr>TabA2feb22</vt:lpstr>
      <vt:lpstr>Vysvetlivky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Prvá pomoc Slovensku</dc:title>
  <dc:creator>Inštitút sociálnej politiky</dc:creator>
  <cp:lastModifiedBy>Hábel Branislav</cp:lastModifiedBy>
  <dcterms:created xsi:type="dcterms:W3CDTF">2022-06-23T15:03:25Z</dcterms:created>
  <dcterms:modified xsi:type="dcterms:W3CDTF">2022-08-04T13:15:17Z</dcterms:modified>
</cp:coreProperties>
</file>